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0" windowWidth="15480" windowHeight="5715" activeTab="2"/>
  </bookViews>
  <sheets>
    <sheet name="Приложение 1" sheetId="4" r:id="rId1"/>
    <sheet name="Приложени 2" sheetId="3" r:id="rId2"/>
    <sheet name="Приложение 3" sheetId="5" r:id="rId3"/>
  </sheets>
  <definedNames>
    <definedName name="_xlnm._FilterDatabase" localSheetId="0" hidden="1">'Приложение 1'!$A$7:$K$59</definedName>
    <definedName name="_xlnm._FilterDatabase" localSheetId="2" hidden="1">'Приложение 3'!$A$7:$M$29</definedName>
    <definedName name="_xlnm.Print_Titles" localSheetId="0">'Приложение 1'!$7:$8</definedName>
    <definedName name="_xlnm.Print_Area" localSheetId="1">'Приложени 2'!$A$1:$E$49</definedName>
    <definedName name="_xlnm.Print_Area" localSheetId="0">'Приложение 1'!$A$1:$J$67</definedName>
    <definedName name="_xlnm.Print_Area" localSheetId="2">'Приложение 3'!$A$1:$L$38</definedName>
  </definedNames>
  <calcPr calcId="145621"/>
</workbook>
</file>

<file path=xl/calcChain.xml><?xml version="1.0" encoding="utf-8"?>
<calcChain xmlns="http://schemas.openxmlformats.org/spreadsheetml/2006/main">
  <c r="J18" i="5" l="1"/>
  <c r="I18" i="5"/>
  <c r="H18" i="5"/>
  <c r="G18" i="5"/>
  <c r="F18" i="5"/>
  <c r="E18" i="5"/>
  <c r="E34" i="4" l="1"/>
  <c r="C36" i="4"/>
  <c r="D57" i="4"/>
  <c r="E57" i="4"/>
  <c r="F57" i="4"/>
  <c r="G57" i="4"/>
  <c r="H57" i="4"/>
  <c r="I57" i="4"/>
  <c r="J57" i="4"/>
  <c r="C57" i="4"/>
  <c r="C54" i="4"/>
  <c r="D54" i="4"/>
  <c r="E54" i="4"/>
  <c r="F54" i="4"/>
  <c r="G54" i="4"/>
  <c r="H54" i="4"/>
  <c r="I54" i="4"/>
  <c r="J54" i="4"/>
  <c r="D52" i="4"/>
  <c r="E52" i="4"/>
  <c r="F52" i="4"/>
  <c r="G52" i="4"/>
  <c r="H52" i="4"/>
  <c r="I52" i="4"/>
  <c r="J52" i="4"/>
  <c r="C52" i="4"/>
  <c r="J50" i="4"/>
  <c r="I50" i="4"/>
  <c r="H50" i="4"/>
  <c r="G50" i="4"/>
  <c r="F50" i="4"/>
  <c r="E50" i="4"/>
  <c r="D50" i="4"/>
  <c r="J40" i="4"/>
  <c r="I40" i="4"/>
  <c r="H40" i="4"/>
  <c r="G40" i="4"/>
  <c r="F40" i="4"/>
  <c r="E40" i="4"/>
  <c r="D40" i="4"/>
  <c r="J34" i="4"/>
  <c r="I34" i="4"/>
  <c r="H34" i="4"/>
  <c r="G34" i="4"/>
  <c r="F34" i="4"/>
  <c r="D34" i="4"/>
  <c r="J18" i="4"/>
  <c r="I18" i="4"/>
  <c r="H18" i="4"/>
  <c r="G18" i="4"/>
  <c r="F18" i="4"/>
  <c r="E18" i="4"/>
  <c r="D18" i="4"/>
  <c r="J10" i="4"/>
  <c r="I10" i="4"/>
  <c r="H10" i="4"/>
  <c r="G10" i="4"/>
  <c r="F10" i="4"/>
  <c r="E10" i="4"/>
  <c r="D10" i="4"/>
  <c r="D46" i="4"/>
  <c r="E46" i="4"/>
  <c r="F46" i="4"/>
  <c r="G46" i="4"/>
  <c r="H46" i="4"/>
  <c r="I46" i="4"/>
  <c r="J46" i="4"/>
  <c r="C46" i="4"/>
  <c r="E45" i="4"/>
  <c r="F45" i="4"/>
  <c r="G45" i="4"/>
  <c r="H45" i="4"/>
  <c r="I45" i="4"/>
  <c r="J45" i="4"/>
  <c r="D45" i="4"/>
  <c r="C43" i="4"/>
  <c r="D43" i="4"/>
  <c r="F43" i="4"/>
  <c r="G43" i="4"/>
  <c r="H43" i="4"/>
  <c r="H42" i="4" s="1"/>
  <c r="I43" i="4"/>
  <c r="J43" i="4"/>
  <c r="E43" i="4"/>
  <c r="E44" i="4"/>
  <c r="E42" i="4" s="1"/>
  <c r="F44" i="4"/>
  <c r="G44" i="4"/>
  <c r="H44" i="4"/>
  <c r="I44" i="4"/>
  <c r="J44" i="4"/>
  <c r="D44" i="4"/>
  <c r="D36" i="4"/>
  <c r="E36" i="4"/>
  <c r="F36" i="4"/>
  <c r="G36" i="4"/>
  <c r="H36" i="4"/>
  <c r="I36" i="4"/>
  <c r="J36" i="4"/>
  <c r="D30" i="4"/>
  <c r="D26" i="4"/>
  <c r="E26" i="4"/>
  <c r="F26" i="4"/>
  <c r="G26" i="4"/>
  <c r="H26" i="4"/>
  <c r="I26" i="4"/>
  <c r="J26" i="4"/>
  <c r="C26" i="4"/>
  <c r="D21" i="4"/>
  <c r="E21" i="4"/>
  <c r="F21" i="4"/>
  <c r="G21" i="4"/>
  <c r="H21" i="4"/>
  <c r="I21" i="4"/>
  <c r="J21" i="4"/>
  <c r="C21" i="4"/>
  <c r="D15" i="4"/>
  <c r="E15" i="4"/>
  <c r="F15" i="4"/>
  <c r="G15" i="4"/>
  <c r="H15" i="4"/>
  <c r="I15" i="4"/>
  <c r="J15" i="4"/>
  <c r="C15" i="4"/>
  <c r="D12" i="4"/>
  <c r="E12" i="4"/>
  <c r="F12" i="4"/>
  <c r="G12" i="4"/>
  <c r="H12" i="4"/>
  <c r="I12" i="4"/>
  <c r="J12" i="4"/>
  <c r="C12" i="4"/>
  <c r="D11" i="5"/>
  <c r="E11" i="5"/>
  <c r="F11" i="5"/>
  <c r="G11" i="5"/>
  <c r="H11" i="5"/>
  <c r="I11" i="5"/>
  <c r="J11" i="5"/>
  <c r="E13" i="5"/>
  <c r="F13" i="5"/>
  <c r="G13" i="5"/>
  <c r="H13" i="5"/>
  <c r="I13" i="5"/>
  <c r="J13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K18" i="5"/>
  <c r="L18" i="5"/>
  <c r="D19" i="5"/>
  <c r="D21" i="5" s="1"/>
  <c r="D28" i="5" s="1"/>
  <c r="E19" i="5"/>
  <c r="E21" i="5" s="1"/>
  <c r="E28" i="5" s="1"/>
  <c r="F19" i="5"/>
  <c r="G19" i="5"/>
  <c r="H19" i="5"/>
  <c r="H21" i="5" s="1"/>
  <c r="H28" i="5" s="1"/>
  <c r="I19" i="5"/>
  <c r="I21" i="5" s="1"/>
  <c r="I28" i="5" s="1"/>
  <c r="J19" i="5"/>
  <c r="J21" i="5" s="1"/>
  <c r="J28" i="5" s="1"/>
  <c r="D22" i="5"/>
  <c r="E22" i="5"/>
  <c r="F22" i="5"/>
  <c r="G22" i="5"/>
  <c r="H22" i="5"/>
  <c r="I22" i="5"/>
  <c r="J22" i="5"/>
  <c r="K23" i="5"/>
  <c r="L23" i="5"/>
  <c r="K24" i="5"/>
  <c r="L24" i="5"/>
  <c r="K25" i="5"/>
  <c r="L25" i="5"/>
  <c r="K26" i="5"/>
  <c r="L26" i="5"/>
  <c r="L27" i="5"/>
  <c r="E30" i="4"/>
  <c r="F30" i="4"/>
  <c r="G30" i="4"/>
  <c r="H30" i="4"/>
  <c r="I30" i="4"/>
  <c r="J30" i="4"/>
  <c r="C30" i="4"/>
  <c r="D42" i="4" l="1"/>
  <c r="I29" i="5"/>
  <c r="G42" i="4"/>
  <c r="J42" i="4"/>
  <c r="F42" i="4"/>
  <c r="E29" i="4"/>
  <c r="D29" i="4"/>
  <c r="I29" i="4"/>
  <c r="G29" i="4"/>
  <c r="J29" i="4"/>
  <c r="H29" i="4"/>
  <c r="F29" i="4"/>
  <c r="E29" i="5"/>
  <c r="K22" i="5"/>
  <c r="J29" i="5"/>
  <c r="K19" i="5"/>
  <c r="D29" i="5"/>
  <c r="H29" i="5"/>
  <c r="L22" i="5"/>
  <c r="F21" i="5"/>
  <c r="F28" i="5" s="1"/>
  <c r="L19" i="5"/>
  <c r="I42" i="4"/>
  <c r="G21" i="5"/>
  <c r="L21" i="5" l="1"/>
  <c r="G28" i="5"/>
  <c r="G29" i="5" s="1"/>
  <c r="F29" i="5"/>
  <c r="K21" i="5"/>
  <c r="L28" i="5" l="1"/>
  <c r="L29" i="5" s="1"/>
  <c r="K28" i="5"/>
  <c r="K29" i="5" s="1"/>
</calcChain>
</file>

<file path=xl/sharedStrings.xml><?xml version="1.0" encoding="utf-8"?>
<sst xmlns="http://schemas.openxmlformats.org/spreadsheetml/2006/main" count="373" uniqueCount="238">
  <si>
    <t>(наименование муниципального образования)</t>
  </si>
  <si>
    <t>№ п/п</t>
  </si>
  <si>
    <t>Наименование показателей</t>
  </si>
  <si>
    <t>2012 г. факт</t>
  </si>
  <si>
    <t>2013 г. факт</t>
  </si>
  <si>
    <t>2014 г.</t>
  </si>
  <si>
    <t>2015 г.</t>
  </si>
  <si>
    <t>2016 г.</t>
  </si>
  <si>
    <t>2017 г.</t>
  </si>
  <si>
    <t>2018 г.</t>
  </si>
  <si>
    <t>2014 г.- 2016 г.</t>
  </si>
  <si>
    <t>2014 г.- 2018 г.</t>
  </si>
  <si>
    <t>план</t>
  </si>
  <si>
    <t>оценка</t>
  </si>
  <si>
    <t>Среднесписочная численность  работников учреждений культуры, человек</t>
  </si>
  <si>
    <t>х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</si>
  <si>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</si>
  <si>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</si>
  <si>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</si>
  <si>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</si>
  <si>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Размер начислений на фонд оплаты труда, %</t>
  </si>
  <si>
    <t>Фонд оплаты труда с начислениями, млн. рублей</t>
  </si>
  <si>
    <r>
      <t xml:space="preserve">Прирост фонда оплаты труда с начислениями </t>
    </r>
    <r>
      <rPr>
        <b/>
        <sz val="12"/>
        <color rgb="FF000000"/>
        <rFont val="Times New Roman"/>
        <family val="1"/>
        <charset val="204"/>
      </rPr>
      <t>к 2013</t>
    </r>
    <r>
      <rPr>
        <sz val="12"/>
        <color rgb="FF000000"/>
        <rFont val="Times New Roman"/>
        <family val="1"/>
        <charset val="204"/>
      </rPr>
      <t xml:space="preserve"> г., млн.руб. </t>
    </r>
  </si>
  <si>
    <t>в том числе: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</si>
  <si>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</si>
  <si>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</si>
  <si>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</si>
  <si>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</si>
  <si>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</si>
  <si>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</si>
  <si>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</si>
  <si>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Итого, объем средств, предусмотренный на повышение оплаты труда, млн. руб. (стр. 14+19+20)</t>
  </si>
  <si>
    <t>Соотношение объема средств от оптимизации к сумме объема средств, предусмотренного на повышение оплаты труда, % (стр. 15/стр. 21*100%)</t>
  </si>
  <si>
    <t>Планируемое соотношение средней заработной платы работников учреждений культуры и средней заработной платы в субъекте Российской Федерации: 
по Программе поэтапного совершенствования систем оплаты труда в государственных (муниципальных) учреждениях на 2012-2018 годы, %</t>
  </si>
  <si>
    <r>
      <t xml:space="preserve">Ф.И.О. (полностью), должность, </t>
    </r>
    <r>
      <rPr>
        <b/>
        <sz val="14"/>
        <color theme="1"/>
        <rFont val="Times New Roman"/>
        <family val="2"/>
        <charset val="204"/>
      </rPr>
      <t>телефон, подпись</t>
    </r>
  </si>
  <si>
    <r>
      <t xml:space="preserve">Ф.И.О.,  </t>
    </r>
    <r>
      <rPr>
        <b/>
        <sz val="14"/>
        <color theme="1"/>
        <rFont val="Times New Roman"/>
        <family val="2"/>
        <charset val="204"/>
      </rPr>
      <t>телефон, подпись</t>
    </r>
  </si>
  <si>
    <t>Приложение  № 3</t>
  </si>
  <si>
    <t>Приложение №1</t>
  </si>
  <si>
    <t>Наименование показателя /                                                          Наименование мероприятия</t>
  </si>
  <si>
    <t>факт</t>
  </si>
  <si>
    <t>1.</t>
  </si>
  <si>
    <t>1.1.</t>
  </si>
  <si>
    <t>2.</t>
  </si>
  <si>
    <t>Увеличение доли представленных (во всех формах) зрителю музейных предметов в общем количестве музейных предметов основного фонда, процентов</t>
  </si>
  <si>
    <t>2.1.</t>
  </si>
  <si>
    <t>2.2.</t>
  </si>
  <si>
    <t xml:space="preserve">Увеличение посещаемости музейных учреждений:
(посещений на 1 жителя в год)
</t>
  </si>
  <si>
    <t>3.1.</t>
  </si>
  <si>
    <t>Посещаемость музейных учреждений, человек</t>
  </si>
  <si>
    <t>3.2.</t>
  </si>
  <si>
    <t>Количество жителей, человек</t>
  </si>
  <si>
    <t>4.</t>
  </si>
  <si>
    <t>Увеличение численности участников платных культурно-досуговых мероприятий (по сравнению с предыдущим годом), процентов</t>
  </si>
  <si>
    <t>4.1.</t>
  </si>
  <si>
    <t xml:space="preserve">Численность участников платных культурно-досуговых мероприятий, человек </t>
  </si>
  <si>
    <t>Повышение уровня удовлетворенности населения Мурманской области качеством предоставления государственных услуг в сфере культуры, процентов</t>
  </si>
  <si>
    <t>6.</t>
  </si>
  <si>
    <t xml:space="preserve">Увеличение доли публичных библиотек, подключенных к сети «Интернет», в общем количестве библиотек , процентов
</t>
  </si>
  <si>
    <t>6.1.</t>
  </si>
  <si>
    <t>6.2.</t>
  </si>
  <si>
    <t xml:space="preserve">Увеличение доли музеев, имеющих сайт в сети «Интернет», в общем количестве музеев Мурманской области, процентов
</t>
  </si>
  <si>
    <t>7.1.</t>
  </si>
  <si>
    <t>8.</t>
  </si>
  <si>
    <t xml:space="preserve">Увеличение доли детей, охваченных дополнительными предпрофессиональными и общеразвивающими программами в области искусств,  в общей  численности детского населения от 6,5 до 17 лет, процентов
</t>
  </si>
  <si>
    <t>8.1.</t>
  </si>
  <si>
    <t>Число детей, охваченных дополнительными предпрофессиональными и общеразвивающими программами в области искусств, человек</t>
  </si>
  <si>
    <t>8.2.</t>
  </si>
  <si>
    <t>Общая  численность детского населения от 6,5 до 17 лет, человек</t>
  </si>
  <si>
    <t>9.</t>
  </si>
  <si>
    <t>Увеличение посещаемости учреждений культуры, процентов по отношению к 2012 году</t>
  </si>
  <si>
    <t>9.1.</t>
  </si>
  <si>
    <t>9.2.</t>
  </si>
  <si>
    <t>9.3.</t>
  </si>
  <si>
    <t>Количество посещений музеев</t>
  </si>
  <si>
    <t>9.4.</t>
  </si>
  <si>
    <t>Количество посещений учреждений клубного типа</t>
  </si>
  <si>
    <t>10.</t>
  </si>
  <si>
    <t>Увеличение количества представленных дополнительных услуг учреждениями культуры, процентов по отношению к 2012 году</t>
  </si>
  <si>
    <t>10.1.</t>
  </si>
  <si>
    <t>Количество представленных дополнительных услуг учреждениями культуры, единиц</t>
  </si>
  <si>
    <t>11.</t>
  </si>
  <si>
    <t>Доля детей, привлекаемых к участию в творческих мероприятиях, в общем числе детей, процентов</t>
  </si>
  <si>
    <t>11.1.</t>
  </si>
  <si>
    <t>Количество детей, привлекаемых к участию в творческих мероприятиях в учреждениях клубного типа, человек</t>
  </si>
  <si>
    <t>11.2.</t>
  </si>
  <si>
    <t>Количество детей, привлекаемых к участию в творческих мероприятиях в учреждениях образования в сфере культуры и искусства, человек</t>
  </si>
  <si>
    <t>11.3.</t>
  </si>
  <si>
    <t>Общее число детей в возрасте от 0 до 17 лет, человек</t>
  </si>
  <si>
    <t>12.</t>
  </si>
  <si>
    <t>12.1.</t>
  </si>
  <si>
    <t>Количество выставочных проектов, единиц</t>
  </si>
  <si>
    <t>13.</t>
  </si>
  <si>
    <t>Соотношение средней заработной платы работников муниципальных учреждений культуры и средней заработной платы по Мурманской области, процентов</t>
  </si>
  <si>
    <t>13.1.</t>
  </si>
  <si>
    <t xml:space="preserve">Средняя заработная плата работников муниципальных учреждений культуры </t>
  </si>
  <si>
    <t>13.2.</t>
  </si>
  <si>
    <t>Средняя заработная плата по Мурманской области</t>
  </si>
  <si>
    <t>14.</t>
  </si>
  <si>
    <t>Численность работников  муниципальных учреждений культуры, человек</t>
  </si>
  <si>
    <t>15.</t>
  </si>
  <si>
    <t>Соотношение средней заработной платы педагогических работников  детских школ искусств и средней заработной платы учителей в Мурманской области, процентов</t>
  </si>
  <si>
    <t>15.1.</t>
  </si>
  <si>
    <t xml:space="preserve">Средняя заработная плата педагогических работников  детских школ искусств, рублей </t>
  </si>
  <si>
    <t>15.2.</t>
  </si>
  <si>
    <t>Средняя заработная плата учителей в Мурманской области, рублей</t>
  </si>
  <si>
    <t>16.</t>
  </si>
  <si>
    <t>Численность педагогических работников учреждений дополнительного образования детей в сфере культуры, человек</t>
  </si>
  <si>
    <t xml:space="preserve">Мониторинг достижения целевых показателей (индикаторов) развития сферы культуры  </t>
  </si>
  <si>
    <t xml:space="preserve">(наименование муниципального образования) </t>
  </si>
  <si>
    <t>Количество посещений учреждений культуры, человек, в том числе:</t>
  </si>
  <si>
    <r>
      <t xml:space="preserve"> </t>
    </r>
    <r>
      <rPr>
        <b/>
        <sz val="14"/>
        <color rgb="FF000000"/>
        <rFont val="Times New Roman"/>
        <family val="1"/>
        <charset val="204"/>
      </rPr>
      <t>Мониторинг реализация основных мероприятий, направленных на повышение эффективности и качества предоставляемых услуг в сфере культуры</t>
    </r>
  </si>
  <si>
    <t>наименование муниципального образования</t>
  </si>
  <si>
    <t>№</t>
  </si>
  <si>
    <t>Результат</t>
  </si>
  <si>
    <t>3.</t>
  </si>
  <si>
    <t>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области,  а также  средств от приносящей доход деятельности</t>
  </si>
  <si>
    <t>Привлечение средств от предпринимательской и иной приносящей доход деятельности на повышение заработной платы работников государственных (муниципальных) учреждений культуры, осуществляющих деятельность на территории Мурманской области (включая мероприятия по максимальному использованию закрепленных площадей и имущества, расширению перечня платных услуг,  повышению доступности информации об услугах учреждений культуры)</t>
  </si>
  <si>
    <t>5.</t>
  </si>
  <si>
    <t>Проведение мероприятий по заключению трудовых договоров (дополнительных соглашений к трудовым договорам) с руководителями учреждений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</t>
  </si>
  <si>
    <t>7.</t>
  </si>
  <si>
    <t>Обеспечение представления лицом, поступающим на работу на должность руководителя областного государственного учреждения культуры, муниципального учреждения культуры Мурманской области, а также руководителем областного государственного учреждения культуры, муниципального учреждения культуры  Мурманской области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и размещения их на официальном сайте исполнительных органов государственной власти Мурманской области в сети «Интернет» и на официальных сайтах органов местного самоуправления муниципальных образований Мурманской области</t>
  </si>
  <si>
    <t>Обеспечение  предельного уровня соотношения  средней заработной платы руководителей и средней заработной платы  работников областных государственных учреждений культуры и муниципальных учреждений культуры Мурманской области в кратности от 1 до 8</t>
  </si>
  <si>
    <t>Разработка (изменение)  и  осуществление мероприятий по внедрению показателей эффективности деятельности работников государственных (муниципальных) учреждений культуры и заключение трудовых договоров в соответствии с примерной формой трудового договора («эффективный контракт») в сфере культуры, анализ лучших практик</t>
  </si>
  <si>
    <t>Осуществление мероприятий по обеспечению соответствия работников областных государственных  и муниципальных учреждений культуры Мурманской области обновленным квалификационным требованиям, в том числе на основе организации мероприятий по повышению квалификации и переподготовке работников</t>
  </si>
  <si>
    <t>Актуализация квалификационных требований и компетенций, необходимых для оказания государственных (муниципальных) услуг (выполнения работ)</t>
  </si>
  <si>
    <t>Обеспечение дифференциации оплаты труда основного и прочего персонала, оптимизация расходов на административно-управленческий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</t>
  </si>
  <si>
    <t>17.</t>
  </si>
  <si>
    <t>18.</t>
  </si>
  <si>
    <t>19.</t>
  </si>
  <si>
    <t xml:space="preserve">         </t>
  </si>
  <si>
    <t>x</t>
  </si>
  <si>
    <t>Приложение № 2</t>
  </si>
  <si>
    <t>Наименование мероприятия</t>
  </si>
  <si>
    <t>Срок исполнения</t>
  </si>
  <si>
    <t>Увеличение количества выставочных проектов, осуществляемых в Мурманской области по отношению к 2012 году,  процентов</t>
  </si>
  <si>
    <t>Количество представленных (во всех формах) зрителю музейных предметов, единиц</t>
  </si>
  <si>
    <t>Общее количестве музейных предметов основного фонда, единиц</t>
  </si>
  <si>
    <t>Количество публичных библиотек, подключенных к сети «Интернет, единиц</t>
  </si>
  <si>
    <t>Общее количество библиотек, единиц</t>
  </si>
  <si>
    <t>Количество музеев, имеющих сайт в сети «Интернет», единиц</t>
  </si>
  <si>
    <t>Количество посещений библиотек</t>
  </si>
  <si>
    <t>Увеличение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годом),процентов</t>
  </si>
  <si>
    <t>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России, единиц</t>
  </si>
  <si>
    <t>*</t>
  </si>
  <si>
    <t>Увеличение количества посещений театрально-концертных мероприятий (по сравнению с предыдущим годом), процентов</t>
  </si>
  <si>
    <t>17.1.</t>
  </si>
  <si>
    <t>Количества посещений театрально-концертных мероприятий, человек</t>
  </si>
  <si>
    <t>Увеличение доли объектов культурно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наследия, %</t>
  </si>
  <si>
    <t>18.1.</t>
  </si>
  <si>
    <t>Количество объектов культурно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наследия, едениц</t>
  </si>
  <si>
    <t>Увеличение доли объектов культурно наследия, находящихся в удовлетворительном состоянии, в общем количестве объектов культурного наследия федервльного, регионального и местного (муниципального) значение, процентов</t>
  </si>
  <si>
    <t>19.1.</t>
  </si>
  <si>
    <t>Количество объектов культурно наследия, находящихся в удовлетворительном состоянии, едениц</t>
  </si>
  <si>
    <t>19.2.</t>
  </si>
  <si>
    <t>Общее количество объектов культурного наследия федервльного, регионального и местного (муниципального) значение, едениц</t>
  </si>
  <si>
    <t>20.</t>
  </si>
  <si>
    <t>Увеличение доли выпускников образовательного учреждения среднего профессинального образования в сфере культуры и искусства, поступивших в высшие специальные учебные заведения, в общей численности выпускников, процентов</t>
  </si>
  <si>
    <t>20.1.</t>
  </si>
  <si>
    <t>Количество выпускников образовательного учреждения среднего профессинального образования в сфере культуры и искусства, поступивших в высшие специальные учебные заведения, человек</t>
  </si>
  <si>
    <t>20.2.</t>
  </si>
  <si>
    <t>Общее численность  выпускников, человек</t>
  </si>
  <si>
    <t>за 12 месяцев 2014 года</t>
  </si>
  <si>
    <t xml:space="preserve">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культуры:  библиотек, музеев,  культурно-досуговых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муниципальных) услуг (выполнения работ)</t>
  </si>
  <si>
    <t>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</t>
  </si>
  <si>
    <t>Обеспечение функционирования независимой системы оценки качества  работы государственных (муниципальных) учреждений  культуры в соответствии с постановлением Правительства Российской Федерации от 30.03.2013 № 286 «О формировании независимой системы оценки качества работы организаций, оказывающих социальные услуги»</t>
  </si>
  <si>
    <t>Обеспечение координации работы по реализации в Мурманской области независимой системы оценки качества работы организаций культуры</t>
  </si>
  <si>
    <t>Обеспечение организационно-технического сопровождения деятельности общественного совета</t>
  </si>
  <si>
    <t>Активизация участия социально ориентированных некоммерческих организаций в проведении независимой оценки</t>
  </si>
  <si>
    <t>Обеспечение открытости и доступности информации о деятельности всех организаций культуры</t>
  </si>
  <si>
    <t>Проведение мониторинга работы организаций культуры, формирование независимой оценки качества работы организаций культуры, составление рейтингов их деятельности в соответствии с принятыми нормативными и методическими документами</t>
  </si>
  <si>
    <t>Проведение информационной кампании в средствах массовой информации, в том числе с использованием информационно-телекоммуникационной сети «Интернет» о функционировании независимой оценки качества организаций культуры</t>
  </si>
  <si>
    <t>Проведение мониторинга функционирования независимой системы оценки качества работы организаций культуры</t>
  </si>
  <si>
    <t xml:space="preserve">Разработка (изменение) показателей           
эффективности      деятельности          
государственных     (муниципальных)       
учреждений   культуры, осуществляющих        
деятельность на территории Мурманской области, и их руководителей  
</t>
  </si>
  <si>
    <t xml:space="preserve">Оценка эффективности деятельности          
государственных       (муниципальных)       
учреждений культуры, осуществляющих        
деятельность на территории Мурманской области, и их руководителей      
</t>
  </si>
  <si>
    <t xml:space="preserve">Внесение  изменений  в положения об оплате труда государственных (муниципальных)      
учреждений культуры, осуществляющих        
деятельность на территории Мурманской области, и в коллективные договоры
в части совершенствования    системы оплаты труда  
</t>
  </si>
  <si>
    <t>Осуществление мероприятий по внедрению систем нормирования труда в государственных (муниципальных) учреждениях культуры с учетом типовых (межотраслевых) норм труда, методических рекомендаций, утвержденных приказом Министерства труда и социальной защиты Российской Федерации  от 30.09.2013 № 504 «Об утверждении методических рекомендаций по разработке систем нормирования труда в государственных (муниципальных) учреждениях»</t>
  </si>
  <si>
    <t>Осуществление мероприятий по внедрению нормативно-подушевого финансирования в государственных (муниципальных) учреждениях культуры</t>
  </si>
  <si>
    <t xml:space="preserve">Проведение проверок достоверности и
полноты сведений о доходах, об имуществе
и обязательствах имущественного        характера руководителя государственного       (муниципального)      учреждения культуры,
осуществляющего       деятельность на
территории Мурманской области, его супруги (супруга) и несовершеннолетних    детей, а также граждан, претендующих на занятие соответствующей     должности             
</t>
  </si>
  <si>
    <t xml:space="preserve">Осуществление оценки эффективности деятельности руководителя      государственного      (муниципального)      учреждения культуры, в целях  расчета
премирования с учетом показателя  соотношения средней заработной платы работников данного учреждения со средней заработной платой в Мурманской области
</t>
  </si>
  <si>
    <t>21.</t>
  </si>
  <si>
    <t>22.</t>
  </si>
  <si>
    <t>23.</t>
  </si>
  <si>
    <t xml:space="preserve">Проведение аттестации работников государственных (муниципальных) учреждений культуры с последующим их переводом на «эффективный контракт» в соответствии с рекомендациями, утвержденными приказом Министерства труда и социальной защиты Российской Федерации от 26.04.2013 
№ 167н «Об утверждении рекомендаций по оформлению трудовых отношений с работником государственного (муниципального) учреждения при введении  эффективного контракта»
</t>
  </si>
  <si>
    <t xml:space="preserve">Обеспечение соотношения средней заработной платы основного и вспомогательного персонала государственных       (муниципальных)       
учреждений до 1:0,7-0,5 с учетом типа учреждения 
</t>
  </si>
  <si>
    <t>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№  597</t>
  </si>
  <si>
    <t xml:space="preserve">Обеспечение        представления форм
федерального          статистического       
наблюдения за показателями          заработной платы категорий работников, повышение оплаты труда которых предусмотрено Указом № 597  
</t>
  </si>
  <si>
    <t xml:space="preserve">Мониторинг  выполнения мероприятий по
повышению оплаты труда работников,          
определенных  Указом № 597   
</t>
  </si>
  <si>
    <t xml:space="preserve">Мониторинг  реализации органами местного
самоуправления Мурманской области
Программы поэтапного совершенствования     
системы оплаты труда в государственных       
(муниципальных)       учреждениях на                 2012 -2018 годы, утвержденной          распоряжением   Правительства         Российской   Федерации от 26.11.2012 № 2190-р
</t>
  </si>
  <si>
    <t xml:space="preserve">Проведение мониторинга реализации мероприятий, предусмотренных «дорожной картой», и достижения целевых показателей           
(индикаторов)         «дорожной карты»      
</t>
  </si>
  <si>
    <t xml:space="preserve">Информационное сопровождение «дорожной карты»,проведение разъяснительной
работы в трудовых коллективах
областных государственных учреждений культуры и муниципальных учреждений
культуры Мурманской области с участием профсоюзных организаций о мероприятиях,
реализуемых в рамках «дорожной карты»
</t>
  </si>
  <si>
    <t>Количество принятых нормативных актов</t>
  </si>
  <si>
    <t>Перечень принятых нормативных актов</t>
  </si>
  <si>
    <t>Мониторинг выполнения Показателей нормативов реализации Плана мероприятий («дорожной карты») 
«Изменения в отраслях социальной сферы, направленные на повышение эффективности сферы культуры»</t>
  </si>
  <si>
    <t>по муниципальному образованию город Кировск с подведомственной территорией , %</t>
  </si>
  <si>
    <t>968</t>
  </si>
  <si>
    <t>590</t>
  </si>
  <si>
    <t>596</t>
  </si>
  <si>
    <t>623</t>
  </si>
  <si>
    <t>645</t>
  </si>
  <si>
    <t>666</t>
  </si>
  <si>
    <t>688</t>
  </si>
  <si>
    <t>709</t>
  </si>
  <si>
    <t>5552</t>
  </si>
  <si>
    <t>5601</t>
  </si>
  <si>
    <t>5654</t>
  </si>
  <si>
    <t>В Муниципальном образовании город Кировск с подведомственной территорией  в 2014 году разработаны и утверждены показатели эффективности деятельности муниципальных учреждений культуры  Постановлением администрации города Кировска с подведомственной территорией от 23.06.2014 №844 "Об утверждении документации по оплате труда работников муниципальных учреждений, созданных для решения вопросов местного значения в сфере культуры".</t>
  </si>
  <si>
    <t>ежегодно</t>
  </si>
  <si>
    <t>Аналитическая записка в Комитет по культуре и искусству Мурманской области будет предоставлена с годовым отчетом</t>
  </si>
  <si>
    <t>В июне 2014 года приказами по основной деятельности учреждения подведомственных учреждений культуры внесены изменения в положения об оплате труда  МБУК ИКМ г. Кировска, МБУК ЦНТиД, МБУК ЦБС, МАУК КГДК, МАУК СДК н.п. Титан, МАУК СДК н.п. Коашва,</t>
  </si>
  <si>
    <t>Проведение мониторинга заработной платы при составлении бюджета на очередной финансовый год .</t>
  </si>
  <si>
    <t>За 12 месяцев 2014 года привлечено средств от предпринимательской и иной приносящей доход деятельности на повышение заработной платы в размере 1,7 тыс.рублей. Сдано в аренду собственных нежилых помещений 137,5 м2. Во всех подведомственных учреждеиях культуры существуют сайты в сети интернет, где размещена информация об оказываемых дополнительных услугах учреждений.</t>
  </si>
  <si>
    <t>в МКУ "Управления культуры города Кировска" создана комиссия  по внедрению систем нормирования труда. Нормы времени на отдельные операции, процессы, работы, услуги утверждены приказом МБУК "ЦБС" от 31.10.2014 г. №55; Комплексные нормы времени на основные комплексы работ, выполняемые в структурных подразделениях ЦБС  утверждены приказом МБУК "ЦБС"от 31.10.2014 г. №55; Положение о системе нормирования труда в муниципальном бюджетном учреждении культуры "Централизованная библиотечная библиотечная система"(в разработке); МБУК ИКМ г. Кировска разработано и утверждено положение о нормировании труда работников; МБУК ЦНТиД создана комиссия по разработке положения о нормировании</t>
  </si>
  <si>
    <t xml:space="preserve">В Муниципальном казенном учреждении "Управление культуры города Кировска" на отчетную дату заключены дополнительные соглашения со всеми руководителями подведомственных учреждений культуры в количестве 10 штук. </t>
  </si>
  <si>
    <t>В соответствии с Решением  Совета депутатов МО город Кировск от 26.03.2013 № 16 "Об утверждении Порядка представления лицом, поступающим на работу на должность руководителя муниципального учреждения города Кировска, а также руководителем муниципального учреждения гоода Кировска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супруги (супруга) и несовершеннолетних детей" численность руководителей муниципальных учреждений, представивших сведения о своих доходах, об имуществе и обязательствахимущественного характера и о доходах, об имуществе и обязательствах имущественного характера членов семей за 2013 год составила 10 человек (100%).</t>
  </si>
  <si>
    <t xml:space="preserve">Специалистами МКУ "Управления культуры г.Кировска" составлен акт проверки достоверности и полноты сведений о доходах, об имуществе и обязательствах имущественного характера руководителей муниципальных учреждений культуры, их супругов и несовершеннолетних детей. </t>
  </si>
  <si>
    <t xml:space="preserve">По состоянию на 20.12.2014 в подведомственных учреждениях МКУ "Управление культуры г.Кировска поддерживается наименьшее соотношение предельного уровня средней заработной платы руководителей учреждений культуры и средней заработной работников учреждений составляет 1,22, а наибольшее соотношение 3,42 </t>
  </si>
  <si>
    <t xml:space="preserve">В муниципальных учреждениях культуры города Кировскас подведомственной территорией заключены дополнительные соглашения к трудовым договорам специалистам культуры, в соответствии с утвержденными показателями эффективности и примерной формой трудового договора </t>
  </si>
  <si>
    <t>Согласно плана мероприятий на 2014 год проведена аттестация специалистов в МБУК ЦБС в остальных учрежденияж аттестация специалистов включена в план мероприятий  2015 года</t>
  </si>
  <si>
    <t>За 12 месяцев 2014 года прошли повышения квалификации 10 специалистов культуры</t>
  </si>
  <si>
    <t>В учреждениях культуры города Кировска с подведомственной территорией ведется работа по разработке профессиональных стандартов в сфере</t>
  </si>
  <si>
    <t>10-11.04.2014 г</t>
  </si>
  <si>
    <t>Положение об аттестации работников муниципального бюджетного учреждения культуры "Централизованная библиотечная система" утверждено приказом МБУК "ЦБС" от 03.03.2014 г. №21</t>
  </si>
  <si>
    <t>В муниципальных учреждениях культуры города Кировска с подведомственной территорией дифференциация оплаты труда основного и прочего персонала с учетом предельной доли расходов на оплату их труда в фонде труда учреждения не более 40 процентов</t>
  </si>
  <si>
    <t>ежегодно начиная с 2015 года</t>
  </si>
  <si>
    <t>ежеквартально в установленные сроки</t>
  </si>
  <si>
    <t>ежемесячно не позднее  15 числа после отчетного периода П-4; ЗП-культура и ЗП-образование ежеквартально на 10 день после отчетной даты;годовой отчет до 5 февраля труд-райкульт</t>
  </si>
  <si>
    <t xml:space="preserve">Ежемесячно до 11 числа предоставляем мониторинг в Комитет по культуре и искусству Мурманской области </t>
  </si>
  <si>
    <t>ежемесячно</t>
  </si>
  <si>
    <t>Мониторинг реализации органами местного самоуправления Мурманской области Программы поэтапного совершенствования системы оплаты труда в муниципальных учреждениях на 2012-2018годы, по итогам  работы за 1 полугодие и за 2014 год здан в срок</t>
  </si>
  <si>
    <t>ежегодно до 10 января;за полугодие до 10 июля</t>
  </si>
  <si>
    <t>за 9 месяцев 2014, оценка за 2014 год</t>
  </si>
  <si>
    <t>В муниципальных учреждениях культуры города Кировска с подведомственной территорией переодически проводятся собрания трудовых коллективов с целью разъяснения Плана мероприятий по повышению эффективности деятельности   в части оказания муниципальных услуг на основе целевых показателей деятельности учреждений, совершенствованию системы оплаты труда, включая мероприятия по повышению оплаты труда соответствующих категорий работников на 2013-2018 г.г. ("дорожной карты")</t>
  </si>
  <si>
    <t>Исполнитель Тютюнник Ирина Михайловна,Симонова Лариса Степановна (81531)56667</t>
  </si>
  <si>
    <t>Руководитель Максимова Лариса Григорьевна, (81531)55417</t>
  </si>
  <si>
    <t>Исполнитель Тютюнник Ирина Михайловна (81531)56667</t>
  </si>
  <si>
    <t>Руководитель Максимова Лариса Григорьевна. (81531)55417</t>
  </si>
  <si>
    <t>Исполнитель Тютюнник Ирина Михайловна, Симонова Лариса Степановна, (81531)56667</t>
  </si>
  <si>
    <t>Муниципальное казенное учреждение "Управление культуры города Кировска"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</si>
</sst>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2" fontId="16" fillId="0" borderId="1">
      <alignment horizontal="center" vertical="center" wrapText="1"/>
      <protection hidden="1"/>
    </xf>
  </cellStyleXfs>
  <cellXfs count="13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9" fontId="7" fillId="2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0" xfId="1"/>
    <xf numFmtId="0" fontId="12" fillId="0" borderId="0" xfId="1" applyAlignme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3" fillId="0" borderId="0" xfId="1" applyFont="1"/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justify" vertical="center" wrapText="1"/>
    </xf>
    <xf numFmtId="0" fontId="16" fillId="0" borderId="1" xfId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3" borderId="1" xfId="1" applyFont="1" applyFill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0" fontId="16" fillId="0" borderId="4" xfId="1" applyFont="1" applyBorder="1" applyAlignment="1">
      <alignment horizontal="justify" vertical="center" wrapText="1"/>
    </xf>
    <xf numFmtId="49" fontId="16" fillId="0" borderId="2" xfId="1" applyNumberFormat="1" applyFont="1" applyBorder="1" applyAlignment="1">
      <alignment horizontal="justify" vertical="center" wrapText="1"/>
    </xf>
    <xf numFmtId="49" fontId="16" fillId="0" borderId="1" xfId="1" applyNumberFormat="1" applyFont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wrapText="1"/>
    </xf>
    <xf numFmtId="1" fontId="16" fillId="0" borderId="1" xfId="1" applyNumberFormat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5" fontId="16" fillId="0" borderId="3" xfId="1" applyNumberFormat="1" applyFont="1" applyBorder="1" applyAlignment="1">
      <alignment horizontal="center" vertical="center" wrapText="1"/>
    </xf>
    <xf numFmtId="0" fontId="12" fillId="0" borderId="0" xfId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Fill="1"/>
    <xf numFmtId="0" fontId="12" fillId="4" borderId="0" xfId="1" applyFill="1" applyProtection="1">
      <protection locked="0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6" fontId="16" fillId="0" borderId="1" xfId="1" applyNumberFormat="1" applyFont="1" applyBorder="1" applyAlignment="1">
      <alignment horizontal="center" vertical="center" wrapText="1"/>
    </xf>
    <xf numFmtId="166" fontId="16" fillId="0" borderId="2" xfId="1" applyNumberFormat="1" applyFont="1" applyBorder="1" applyAlignment="1">
      <alignment horizontal="center" vertical="center" wrapText="1"/>
    </xf>
    <xf numFmtId="166" fontId="16" fillId="0" borderId="3" xfId="1" applyNumberFormat="1" applyFont="1" applyBorder="1" applyAlignment="1">
      <alignment horizontal="center" vertical="center" wrapText="1"/>
    </xf>
    <xf numFmtId="165" fontId="16" fillId="0" borderId="3" xfId="1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6" fillId="0" borderId="1" xfId="1" applyNumberFormat="1" applyFont="1" applyBorder="1" applyAlignment="1" applyProtection="1">
      <alignment horizontal="center" vertical="center" wrapText="1"/>
    </xf>
    <xf numFmtId="2" fontId="16" fillId="0" borderId="1" xfId="2" applyProtection="1">
      <alignment horizontal="center" vertical="center" wrapText="1"/>
      <protection hidden="1"/>
    </xf>
    <xf numFmtId="2" fontId="16" fillId="0" borderId="1" xfId="1" applyNumberFormat="1" applyFont="1" applyBorder="1" applyAlignment="1" applyProtection="1">
      <alignment horizontal="center" vertical="center" wrapText="1"/>
      <protection hidden="1"/>
    </xf>
    <xf numFmtId="165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16" fillId="5" borderId="1" xfId="1" applyNumberFormat="1" applyFont="1" applyFill="1" applyBorder="1" applyAlignment="1" applyProtection="1">
      <alignment horizontal="center" wrapText="1"/>
      <protection locked="0"/>
    </xf>
    <xf numFmtId="165" fontId="16" fillId="5" borderId="1" xfId="0" applyNumberFormat="1" applyFont="1" applyFill="1" applyBorder="1" applyAlignment="1" applyProtection="1">
      <alignment horizontal="center" wrapText="1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2" fillId="5" borderId="0" xfId="1" applyFill="1" applyProtection="1">
      <protection locked="0"/>
    </xf>
    <xf numFmtId="0" fontId="10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0" borderId="0" xfId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1" applyFont="1" applyFill="1" applyAlignment="1">
      <alignment vertical="center"/>
    </xf>
    <xf numFmtId="0" fontId="12" fillId="5" borderId="0" xfId="1" applyFill="1" applyAlignment="1" applyProtection="1">
      <alignment vertical="center"/>
      <protection locked="0"/>
    </xf>
    <xf numFmtId="0" fontId="19" fillId="5" borderId="1" xfId="0" applyNumberFormat="1" applyFont="1" applyFill="1" applyBorder="1" applyAlignment="1" applyProtection="1">
      <alignment horizontal="left" vertical="center" wrapText="1"/>
      <protection locked="0"/>
    </xf>
    <xf numFmtId="0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center" wrapText="1"/>
      <protection locked="0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165" fontId="7" fillId="5" borderId="1" xfId="0" applyNumberFormat="1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16" fillId="4" borderId="1" xfId="1" applyFont="1" applyFill="1" applyBorder="1" applyAlignment="1" applyProtection="1">
      <alignment horizontal="center" vertical="center" wrapText="1"/>
      <protection locked="0"/>
    </xf>
    <xf numFmtId="3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1" applyFont="1" applyFill="1" applyBorder="1" applyAlignment="1" applyProtection="1">
      <alignment horizontal="center" vertical="center" wrapText="1"/>
      <protection locked="0"/>
    </xf>
    <xf numFmtId="49" fontId="1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3" xfId="1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17" fontId="7" fillId="5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>
      <alignment horizontal="justify" wrapText="1"/>
    </xf>
    <xf numFmtId="0" fontId="4" fillId="0" borderId="0" xfId="1" applyFont="1" applyBorder="1" applyAlignment="1">
      <alignment horizontal="center" wrapText="1"/>
    </xf>
    <xf numFmtId="0" fontId="4" fillId="5" borderId="5" xfId="1" applyFont="1" applyFill="1" applyBorder="1" applyAlignment="1" applyProtection="1">
      <alignment horizontal="center" wrapText="1"/>
      <protection locked="0"/>
    </xf>
    <xf numFmtId="0" fontId="2" fillId="0" borderId="0" xfId="1" applyFont="1" applyAlignment="1">
      <alignment horizontal="right"/>
    </xf>
    <xf numFmtId="0" fontId="4" fillId="0" borderId="0" xfId="1" applyFont="1" applyBorder="1" applyAlignment="1">
      <alignment horizontal="right" wrapText="1"/>
    </xf>
    <xf numFmtId="0" fontId="12" fillId="0" borderId="0" xfId="1" applyBorder="1" applyAlignment="1">
      <alignment horizontal="right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/>
    <xf numFmtId="0" fontId="12" fillId="0" borderId="1" xfId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5" borderId="5" xfId="0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5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33</xdr:row>
      <xdr:rowOff>781050</xdr:rowOff>
    </xdr:from>
    <xdr:ext cx="184731" cy="264560"/>
    <xdr:sp macro="" textlink="">
      <xdr:nvSpPr>
        <xdr:cNvPr id="2" name="TextBox 1"/>
        <xdr:cNvSpPr txBox="1"/>
      </xdr:nvSpPr>
      <xdr:spPr>
        <a:xfrm>
          <a:off x="4581525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7" zoomScaleSheetLayoutView="100" workbookViewId="0">
      <selection activeCell="B4" sqref="B4:J4"/>
    </sheetView>
  </sheetViews>
  <sheetFormatPr defaultRowHeight="15" x14ac:dyDescent="0.25"/>
  <cols>
    <col min="1" max="1" width="6.7109375" style="92" customWidth="1"/>
    <col min="2" max="2" width="45.85546875" style="24" customWidth="1"/>
    <col min="3" max="3" width="10.5703125" style="24" customWidth="1"/>
    <col min="4" max="4" width="11.7109375" style="24" customWidth="1"/>
    <col min="5" max="5" width="11" style="24" customWidth="1"/>
    <col min="6" max="6" width="9.42578125" style="24" customWidth="1"/>
    <col min="7" max="7" width="12.140625" style="24" customWidth="1"/>
    <col min="8" max="8" width="12" style="24" customWidth="1"/>
    <col min="9" max="9" width="12.140625" style="24" customWidth="1"/>
    <col min="10" max="10" width="12.7109375" style="24" customWidth="1"/>
    <col min="11" max="16384" width="9.140625" style="24"/>
  </cols>
  <sheetData>
    <row r="1" spans="1:11" ht="18.75" x14ac:dyDescent="0.3">
      <c r="I1" s="117" t="s">
        <v>37</v>
      </c>
      <c r="J1" s="117"/>
    </row>
    <row r="2" spans="1:11" s="25" customFormat="1" ht="30" customHeight="1" x14ac:dyDescent="0.3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s="25" customFormat="1" ht="36.75" customHeight="1" x14ac:dyDescent="0.3">
      <c r="A3" s="93"/>
      <c r="B3" s="116" t="s">
        <v>237</v>
      </c>
      <c r="C3" s="116"/>
      <c r="D3" s="116"/>
      <c r="E3" s="116"/>
      <c r="F3" s="116"/>
      <c r="G3" s="116"/>
      <c r="H3" s="116"/>
      <c r="I3" s="116"/>
      <c r="J3" s="116"/>
    </row>
    <row r="4" spans="1:11" s="25" customFormat="1" ht="19.5" customHeight="1" x14ac:dyDescent="0.3">
      <c r="A4" s="93"/>
      <c r="B4" s="115" t="s">
        <v>108</v>
      </c>
      <c r="C4" s="115"/>
      <c r="D4" s="115"/>
      <c r="E4" s="115"/>
      <c r="F4" s="115"/>
      <c r="G4" s="115"/>
      <c r="H4" s="115"/>
      <c r="I4" s="115"/>
      <c r="J4" s="115"/>
    </row>
    <row r="5" spans="1:11" s="25" customFormat="1" ht="25.5" customHeight="1" x14ac:dyDescent="0.3">
      <c r="A5" s="93"/>
      <c r="B5" s="115" t="s">
        <v>161</v>
      </c>
      <c r="C5" s="115"/>
      <c r="D5" s="115"/>
      <c r="E5" s="115"/>
      <c r="F5" s="115"/>
      <c r="G5" s="115"/>
      <c r="H5" s="115"/>
      <c r="I5" s="115"/>
      <c r="J5" s="41"/>
    </row>
    <row r="6" spans="1:11" s="25" customFormat="1" ht="18.75" customHeight="1" x14ac:dyDescent="0.3">
      <c r="A6" s="118"/>
      <c r="B6" s="119"/>
      <c r="C6" s="119"/>
      <c r="D6" s="119"/>
      <c r="E6" s="119"/>
      <c r="F6" s="119"/>
      <c r="G6" s="119"/>
      <c r="H6" s="119"/>
      <c r="I6" s="119"/>
      <c r="J6" s="119"/>
    </row>
    <row r="7" spans="1:11" s="27" customFormat="1" ht="41.25" customHeight="1" x14ac:dyDescent="0.25">
      <c r="A7" s="120" t="s">
        <v>1</v>
      </c>
      <c r="B7" s="120" t="s">
        <v>38</v>
      </c>
      <c r="C7" s="26">
        <v>2012</v>
      </c>
      <c r="D7" s="26">
        <v>2013</v>
      </c>
      <c r="E7" s="120">
        <v>2014</v>
      </c>
      <c r="F7" s="123"/>
      <c r="G7" s="26">
        <v>2015</v>
      </c>
      <c r="H7" s="26">
        <v>2016</v>
      </c>
      <c r="I7" s="26">
        <v>2017</v>
      </c>
      <c r="J7" s="26">
        <v>2018</v>
      </c>
    </row>
    <row r="8" spans="1:11" s="27" customFormat="1" ht="37.5" customHeight="1" x14ac:dyDescent="0.25">
      <c r="A8" s="121"/>
      <c r="B8" s="122"/>
      <c r="C8" s="28" t="s">
        <v>39</v>
      </c>
      <c r="D8" s="28" t="s">
        <v>39</v>
      </c>
      <c r="E8" s="28" t="s">
        <v>12</v>
      </c>
      <c r="F8" s="28" t="s">
        <v>13</v>
      </c>
      <c r="G8" s="28" t="s">
        <v>12</v>
      </c>
      <c r="H8" s="28" t="s">
        <v>12</v>
      </c>
      <c r="I8" s="28" t="s">
        <v>12</v>
      </c>
      <c r="J8" s="28" t="s">
        <v>12</v>
      </c>
    </row>
    <row r="9" spans="1:11" ht="21" customHeight="1" x14ac:dyDescent="0.25">
      <c r="A9" s="39">
        <v>1</v>
      </c>
      <c r="B9" s="39">
        <v>2</v>
      </c>
      <c r="C9" s="40">
        <v>3</v>
      </c>
      <c r="D9" s="40">
        <v>5</v>
      </c>
      <c r="E9" s="40">
        <v>6</v>
      </c>
      <c r="F9" s="40">
        <v>7</v>
      </c>
      <c r="G9" s="40">
        <v>8</v>
      </c>
      <c r="H9" s="40">
        <v>9</v>
      </c>
      <c r="I9" s="40">
        <v>10</v>
      </c>
      <c r="J9" s="40">
        <v>11</v>
      </c>
    </row>
    <row r="10" spans="1:11" ht="106.5" customHeight="1" x14ac:dyDescent="0.25">
      <c r="A10" s="30" t="s">
        <v>40</v>
      </c>
      <c r="B10" s="68" t="s">
        <v>141</v>
      </c>
      <c r="C10" s="42" t="s">
        <v>15</v>
      </c>
      <c r="D10" s="82">
        <f>D11/C11*100-100</f>
        <v>16.041381029540076</v>
      </c>
      <c r="E10" s="83">
        <f>E11/D11*100-100</f>
        <v>15.563909774436098</v>
      </c>
      <c r="F10" s="83">
        <f>F11/D11*100-100</f>
        <v>15.563909774436098</v>
      </c>
      <c r="G10" s="83">
        <f>G11/E11*100-100</f>
        <v>15.698484989311282</v>
      </c>
      <c r="H10" s="83">
        <f>H11/G11*100-100</f>
        <v>16.00257069408741</v>
      </c>
      <c r="I10" s="83">
        <f>I11/H11*100-100</f>
        <v>16.502770083102504</v>
      </c>
      <c r="J10" s="83">
        <f>J11/I11*100-100</f>
        <v>14.194852285561439</v>
      </c>
    </row>
    <row r="11" spans="1:11" ht="79.5" customHeight="1" x14ac:dyDescent="0.25">
      <c r="A11" s="30" t="s">
        <v>41</v>
      </c>
      <c r="B11" s="68" t="s">
        <v>142</v>
      </c>
      <c r="C11" s="105">
        <v>8023</v>
      </c>
      <c r="D11" s="105">
        <v>9310</v>
      </c>
      <c r="E11" s="105">
        <v>10759</v>
      </c>
      <c r="F11" s="105">
        <v>10759</v>
      </c>
      <c r="G11" s="105">
        <v>12448</v>
      </c>
      <c r="H11" s="105">
        <v>14440</v>
      </c>
      <c r="I11" s="105">
        <v>16823</v>
      </c>
      <c r="J11" s="105">
        <v>19211</v>
      </c>
      <c r="K11" s="24" t="s">
        <v>143</v>
      </c>
    </row>
    <row r="12" spans="1:11" ht="75.75" customHeight="1" x14ac:dyDescent="0.25">
      <c r="A12" s="30" t="s">
        <v>42</v>
      </c>
      <c r="B12" s="29" t="s">
        <v>43</v>
      </c>
      <c r="C12" s="62">
        <f>C13/C14</f>
        <v>0.18055001992825828</v>
      </c>
      <c r="D12" s="62">
        <f t="shared" ref="D12:J12" si="0">D13/D14</f>
        <v>0.24000612651248276</v>
      </c>
      <c r="E12" s="62">
        <f t="shared" si="0"/>
        <v>0.18355316483678433</v>
      </c>
      <c r="F12" s="62">
        <f t="shared" si="0"/>
        <v>0.18421634367401077</v>
      </c>
      <c r="G12" s="62">
        <f t="shared" si="0"/>
        <v>0.18496165861971031</v>
      </c>
      <c r="H12" s="62">
        <f t="shared" si="0"/>
        <v>0.18620264437898199</v>
      </c>
      <c r="I12" s="62">
        <f t="shared" si="0"/>
        <v>0.18735936465916611</v>
      </c>
      <c r="J12" s="62">
        <f t="shared" si="0"/>
        <v>0.18722396466747743</v>
      </c>
    </row>
    <row r="13" spans="1:11" ht="50.25" customHeight="1" x14ac:dyDescent="0.25">
      <c r="A13" s="30" t="s">
        <v>44</v>
      </c>
      <c r="B13" s="29" t="s">
        <v>135</v>
      </c>
      <c r="C13" s="105">
        <v>2265</v>
      </c>
      <c r="D13" s="105">
        <v>3134</v>
      </c>
      <c r="E13" s="105">
        <v>2491</v>
      </c>
      <c r="F13" s="105">
        <v>2500</v>
      </c>
      <c r="G13" s="105">
        <v>2605</v>
      </c>
      <c r="H13" s="105">
        <v>2718</v>
      </c>
      <c r="I13" s="105">
        <v>2831</v>
      </c>
      <c r="J13" s="105">
        <v>2925</v>
      </c>
      <c r="K13" s="24" t="s">
        <v>143</v>
      </c>
    </row>
    <row r="14" spans="1:11" ht="48" customHeight="1" x14ac:dyDescent="0.25">
      <c r="A14" s="30" t="s">
        <v>45</v>
      </c>
      <c r="B14" s="29" t="s">
        <v>136</v>
      </c>
      <c r="C14" s="105">
        <v>12545</v>
      </c>
      <c r="D14" s="105">
        <v>13058</v>
      </c>
      <c r="E14" s="105">
        <v>13571</v>
      </c>
      <c r="F14" s="105">
        <v>13571</v>
      </c>
      <c r="G14" s="105">
        <v>14084</v>
      </c>
      <c r="H14" s="105">
        <v>14597</v>
      </c>
      <c r="I14" s="105">
        <v>15110</v>
      </c>
      <c r="J14" s="105">
        <v>15623</v>
      </c>
      <c r="K14" s="24" t="s">
        <v>143</v>
      </c>
    </row>
    <row r="15" spans="1:11" ht="57" customHeight="1" x14ac:dyDescent="0.25">
      <c r="A15" s="30">
        <v>3</v>
      </c>
      <c r="B15" s="29" t="s">
        <v>46</v>
      </c>
      <c r="C15" s="43">
        <f>C16/C17</f>
        <v>0.50255302435192462</v>
      </c>
      <c r="D15" s="43">
        <f t="shared" ref="D15:J15" si="1">D16/D17</f>
        <v>0.53207920792079211</v>
      </c>
      <c r="E15" s="43">
        <f t="shared" si="1"/>
        <v>0.55923841059602653</v>
      </c>
      <c r="F15" s="43">
        <f t="shared" si="1"/>
        <v>0.55923841059602653</v>
      </c>
      <c r="G15" s="43">
        <f t="shared" si="1"/>
        <v>0.58466887417218538</v>
      </c>
      <c r="H15" s="43">
        <f t="shared" si="1"/>
        <v>0.61009933774834435</v>
      </c>
      <c r="I15" s="43">
        <f t="shared" si="1"/>
        <v>0.63552980132450332</v>
      </c>
      <c r="J15" s="43">
        <f t="shared" si="1"/>
        <v>0.66092715231788079</v>
      </c>
    </row>
    <row r="16" spans="1:11" ht="41.25" customHeight="1" x14ac:dyDescent="0.25">
      <c r="A16" s="30" t="s">
        <v>47</v>
      </c>
      <c r="B16" s="29" t="s">
        <v>48</v>
      </c>
      <c r="C16" s="106">
        <v>15354</v>
      </c>
      <c r="D16" s="106">
        <v>16122</v>
      </c>
      <c r="E16" s="106">
        <v>16889</v>
      </c>
      <c r="F16" s="106">
        <v>16889</v>
      </c>
      <c r="G16" s="106">
        <v>17657</v>
      </c>
      <c r="H16" s="106">
        <v>18425</v>
      </c>
      <c r="I16" s="106">
        <v>19193</v>
      </c>
      <c r="J16" s="106">
        <v>19960</v>
      </c>
      <c r="K16" s="24" t="s">
        <v>143</v>
      </c>
    </row>
    <row r="17" spans="1:11" ht="30" customHeight="1" x14ac:dyDescent="0.25">
      <c r="A17" s="30" t="s">
        <v>49</v>
      </c>
      <c r="B17" s="29" t="s">
        <v>50</v>
      </c>
      <c r="C17" s="106">
        <v>30552</v>
      </c>
      <c r="D17" s="106">
        <v>30300</v>
      </c>
      <c r="E17" s="106">
        <v>30200</v>
      </c>
      <c r="F17" s="106">
        <v>30200</v>
      </c>
      <c r="G17" s="106">
        <v>30200</v>
      </c>
      <c r="H17" s="106">
        <v>30200</v>
      </c>
      <c r="I17" s="106">
        <v>30200</v>
      </c>
      <c r="J17" s="106">
        <v>30200</v>
      </c>
      <c r="K17" s="24" t="s">
        <v>143</v>
      </c>
    </row>
    <row r="18" spans="1:11" ht="74.25" customHeight="1" x14ac:dyDescent="0.25">
      <c r="A18" s="30" t="s">
        <v>51</v>
      </c>
      <c r="B18" s="29" t="s">
        <v>52</v>
      </c>
      <c r="C18" s="31" t="s">
        <v>15</v>
      </c>
      <c r="D18" s="31">
        <f>D19/C19*100-100</f>
        <v>5.0013986013986056</v>
      </c>
      <c r="E18" s="31">
        <f>E19/D19*100-100</f>
        <v>4.7578453833448719</v>
      </c>
      <c r="F18" s="31">
        <f>F19/D19*100-100</f>
        <v>4.7578453833448719</v>
      </c>
      <c r="G18" s="31">
        <f>G19/E19*100-100</f>
        <v>4.546841623436066</v>
      </c>
      <c r="H18" s="31">
        <f>H19/G19*100-100</f>
        <v>4.3442303950184851</v>
      </c>
      <c r="I18" s="31">
        <f>I19/H19*100-100</f>
        <v>4.1680264814210517</v>
      </c>
      <c r="J18" s="31">
        <f>J19/I19*100-100</f>
        <v>4.0012531889182128</v>
      </c>
    </row>
    <row r="19" spans="1:11" ht="40.5" customHeight="1" x14ac:dyDescent="0.25">
      <c r="A19" s="30" t="s">
        <v>53</v>
      </c>
      <c r="B19" s="29" t="s">
        <v>54</v>
      </c>
      <c r="C19" s="107">
        <v>17875</v>
      </c>
      <c r="D19" s="107">
        <v>18769</v>
      </c>
      <c r="E19" s="107">
        <v>19662</v>
      </c>
      <c r="F19" s="107">
        <v>19662</v>
      </c>
      <c r="G19" s="107">
        <v>20556</v>
      </c>
      <c r="H19" s="107">
        <v>21449</v>
      </c>
      <c r="I19" s="107">
        <v>22343</v>
      </c>
      <c r="J19" s="107">
        <v>23237</v>
      </c>
      <c r="K19" s="24" t="s">
        <v>143</v>
      </c>
    </row>
    <row r="20" spans="1:11" ht="74.25" customHeight="1" x14ac:dyDescent="0.25">
      <c r="A20" s="30">
        <v>5</v>
      </c>
      <c r="B20" s="29" t="s">
        <v>55</v>
      </c>
      <c r="C20" s="107">
        <v>75</v>
      </c>
      <c r="D20" s="107">
        <v>77</v>
      </c>
      <c r="E20" s="107">
        <v>80</v>
      </c>
      <c r="F20" s="107">
        <v>80</v>
      </c>
      <c r="G20" s="107">
        <v>82</v>
      </c>
      <c r="H20" s="107">
        <v>82.5</v>
      </c>
      <c r="I20" s="107">
        <v>83</v>
      </c>
      <c r="J20" s="107">
        <v>83.5</v>
      </c>
      <c r="K20" s="24" t="s">
        <v>143</v>
      </c>
    </row>
    <row r="21" spans="1:11" ht="51.75" customHeight="1" x14ac:dyDescent="0.25">
      <c r="A21" s="30" t="s">
        <v>56</v>
      </c>
      <c r="B21" s="29" t="s">
        <v>57</v>
      </c>
      <c r="C21" s="62">
        <f>C22/C23</f>
        <v>1</v>
      </c>
      <c r="D21" s="62">
        <f t="shared" ref="D21:J21" si="2">D22/D23</f>
        <v>1</v>
      </c>
      <c r="E21" s="62">
        <f t="shared" si="2"/>
        <v>1</v>
      </c>
      <c r="F21" s="62">
        <f t="shared" si="2"/>
        <v>1</v>
      </c>
      <c r="G21" s="62">
        <f t="shared" si="2"/>
        <v>1</v>
      </c>
      <c r="H21" s="62">
        <f t="shared" si="2"/>
        <v>1</v>
      </c>
      <c r="I21" s="62">
        <f t="shared" si="2"/>
        <v>1</v>
      </c>
      <c r="J21" s="62">
        <f t="shared" si="2"/>
        <v>1</v>
      </c>
    </row>
    <row r="22" spans="1:11" ht="43.5" customHeight="1" x14ac:dyDescent="0.25">
      <c r="A22" s="30" t="s">
        <v>58</v>
      </c>
      <c r="B22" s="29" t="s">
        <v>137</v>
      </c>
      <c r="C22" s="105">
        <v>6</v>
      </c>
      <c r="D22" s="105">
        <v>6</v>
      </c>
      <c r="E22" s="105">
        <v>6</v>
      </c>
      <c r="F22" s="105">
        <v>6</v>
      </c>
      <c r="G22" s="105">
        <v>6</v>
      </c>
      <c r="H22" s="105">
        <v>6</v>
      </c>
      <c r="I22" s="105">
        <v>6</v>
      </c>
      <c r="J22" s="105">
        <v>6</v>
      </c>
      <c r="K22" s="24" t="s">
        <v>143</v>
      </c>
    </row>
    <row r="23" spans="1:11" ht="27" customHeight="1" x14ac:dyDescent="0.25">
      <c r="A23" s="30" t="s">
        <v>59</v>
      </c>
      <c r="B23" s="29" t="s">
        <v>138</v>
      </c>
      <c r="C23" s="105">
        <v>6</v>
      </c>
      <c r="D23" s="105">
        <v>6</v>
      </c>
      <c r="E23" s="105">
        <v>6</v>
      </c>
      <c r="F23" s="105">
        <v>6</v>
      </c>
      <c r="G23" s="105">
        <v>6</v>
      </c>
      <c r="H23" s="105">
        <v>6</v>
      </c>
      <c r="I23" s="105">
        <v>6</v>
      </c>
      <c r="J23" s="105">
        <v>6</v>
      </c>
      <c r="K23" s="24" t="s">
        <v>143</v>
      </c>
    </row>
    <row r="24" spans="1:11" ht="49.5" customHeight="1" x14ac:dyDescent="0.25">
      <c r="A24" s="30">
        <v>7</v>
      </c>
      <c r="B24" s="29" t="s">
        <v>60</v>
      </c>
      <c r="C24" s="105">
        <v>1</v>
      </c>
      <c r="D24" s="105">
        <v>1</v>
      </c>
      <c r="E24" s="105">
        <v>1</v>
      </c>
      <c r="F24" s="105">
        <v>1</v>
      </c>
      <c r="G24" s="105">
        <v>1</v>
      </c>
      <c r="H24" s="105">
        <v>1</v>
      </c>
      <c r="I24" s="105">
        <v>1</v>
      </c>
      <c r="J24" s="105">
        <v>1</v>
      </c>
      <c r="K24" s="24" t="s">
        <v>143</v>
      </c>
    </row>
    <row r="25" spans="1:11" ht="45" customHeight="1" x14ac:dyDescent="0.25">
      <c r="A25" s="30" t="s">
        <v>61</v>
      </c>
      <c r="B25" s="29" t="s">
        <v>139</v>
      </c>
      <c r="C25" s="105">
        <v>1</v>
      </c>
      <c r="D25" s="105">
        <v>1</v>
      </c>
      <c r="E25" s="105">
        <v>1</v>
      </c>
      <c r="F25" s="105">
        <v>1</v>
      </c>
      <c r="G25" s="105">
        <v>1</v>
      </c>
      <c r="H25" s="105">
        <v>1</v>
      </c>
      <c r="I25" s="105">
        <v>1</v>
      </c>
      <c r="J25" s="105">
        <v>1</v>
      </c>
      <c r="K25" s="24" t="s">
        <v>143</v>
      </c>
    </row>
    <row r="26" spans="1:11" ht="96" customHeight="1" x14ac:dyDescent="0.25">
      <c r="A26" s="30" t="s">
        <v>62</v>
      </c>
      <c r="B26" s="32" t="s">
        <v>63</v>
      </c>
      <c r="C26" s="62">
        <f>C27/C28</f>
        <v>0.21301272984441302</v>
      </c>
      <c r="D26" s="62">
        <f t="shared" ref="D26:J26" si="3">D27/D28</f>
        <v>0.21184062850729518</v>
      </c>
      <c r="E26" s="62">
        <f t="shared" si="3"/>
        <v>0.21202003338898165</v>
      </c>
      <c r="F26" s="62">
        <f t="shared" si="3"/>
        <v>0.21202003338898165</v>
      </c>
      <c r="G26" s="62">
        <f t="shared" si="3"/>
        <v>0.21101671690874213</v>
      </c>
      <c r="H26" s="62">
        <f t="shared" si="3"/>
        <v>0.20793140407288319</v>
      </c>
      <c r="I26" s="62">
        <f t="shared" si="3"/>
        <v>0.20449790794979081</v>
      </c>
      <c r="J26" s="62">
        <f t="shared" si="3"/>
        <v>0.20456905503634476</v>
      </c>
    </row>
    <row r="27" spans="1:11" ht="75" customHeight="1" x14ac:dyDescent="0.25">
      <c r="A27" s="30" t="s">
        <v>64</v>
      </c>
      <c r="B27" s="32" t="s">
        <v>65</v>
      </c>
      <c r="C27" s="105">
        <v>753</v>
      </c>
      <c r="D27" s="105">
        <v>755</v>
      </c>
      <c r="E27" s="105">
        <v>762</v>
      </c>
      <c r="F27" s="105">
        <v>762</v>
      </c>
      <c r="G27" s="105">
        <v>770</v>
      </c>
      <c r="H27" s="105">
        <v>776</v>
      </c>
      <c r="I27" s="105">
        <v>782</v>
      </c>
      <c r="J27" s="105">
        <v>788</v>
      </c>
      <c r="K27" s="24" t="s">
        <v>143</v>
      </c>
    </row>
    <row r="28" spans="1:11" ht="42" customHeight="1" x14ac:dyDescent="0.25">
      <c r="A28" s="30" t="s">
        <v>66</v>
      </c>
      <c r="B28" s="33" t="s">
        <v>67</v>
      </c>
      <c r="C28" s="105">
        <v>3535</v>
      </c>
      <c r="D28" s="105">
        <v>3564</v>
      </c>
      <c r="E28" s="105">
        <v>3594</v>
      </c>
      <c r="F28" s="105">
        <v>3594</v>
      </c>
      <c r="G28" s="105">
        <v>3649</v>
      </c>
      <c r="H28" s="105">
        <v>3732</v>
      </c>
      <c r="I28" s="105">
        <v>3824</v>
      </c>
      <c r="J28" s="105">
        <v>3852</v>
      </c>
      <c r="K28" s="24" t="s">
        <v>143</v>
      </c>
    </row>
    <row r="29" spans="1:11" ht="51.75" customHeight="1" x14ac:dyDescent="0.25">
      <c r="A29" s="94" t="s">
        <v>68</v>
      </c>
      <c r="B29" s="34" t="s">
        <v>69</v>
      </c>
      <c r="C29" s="42" t="s">
        <v>15</v>
      </c>
      <c r="D29" s="43">
        <f>D30/C30*100-100</f>
        <v>4.899055101497467</v>
      </c>
      <c r="E29" s="43">
        <f>E30/C30*100-100</f>
        <v>10.000050233838522</v>
      </c>
      <c r="F29" s="43">
        <f>F30/C30*100-100</f>
        <v>-37.219757973366022</v>
      </c>
      <c r="G29" s="43">
        <f>G30/C30*100-100</f>
        <v>15.000075350757783</v>
      </c>
      <c r="H29" s="43">
        <f>H30/C30*100-100</f>
        <v>20.000100467677044</v>
      </c>
      <c r="I29" s="43">
        <f>I30/C30*100-100</f>
        <v>24.999874415403696</v>
      </c>
      <c r="J29" s="43">
        <f>J30/C30*100-100</f>
        <v>29.999899532322956</v>
      </c>
    </row>
    <row r="30" spans="1:11" ht="42" customHeight="1" x14ac:dyDescent="0.25">
      <c r="A30" s="94" t="s">
        <v>70</v>
      </c>
      <c r="B30" s="34" t="s">
        <v>109</v>
      </c>
      <c r="C30" s="45">
        <f>SUM(C31:C33)</f>
        <v>398138</v>
      </c>
      <c r="D30" s="45">
        <f>SUM(D31:D33)</f>
        <v>417643</v>
      </c>
      <c r="E30" s="45">
        <f t="shared" ref="E30:J30" si="4">SUM(E31:E33)</f>
        <v>437952</v>
      </c>
      <c r="F30" s="45">
        <f t="shared" si="4"/>
        <v>249952</v>
      </c>
      <c r="G30" s="45">
        <f t="shared" si="4"/>
        <v>457859</v>
      </c>
      <c r="H30" s="45">
        <f t="shared" si="4"/>
        <v>477766</v>
      </c>
      <c r="I30" s="45">
        <f t="shared" si="4"/>
        <v>497672</v>
      </c>
      <c r="J30" s="45">
        <f t="shared" si="4"/>
        <v>517579</v>
      </c>
    </row>
    <row r="31" spans="1:11" ht="25.5" customHeight="1" x14ac:dyDescent="0.25">
      <c r="A31" s="94" t="s">
        <v>71</v>
      </c>
      <c r="B31" s="34" t="s">
        <v>140</v>
      </c>
      <c r="C31" s="105">
        <v>189652</v>
      </c>
      <c r="D31" s="105">
        <v>195488</v>
      </c>
      <c r="E31" s="105">
        <v>208617</v>
      </c>
      <c r="F31" s="107">
        <v>20617</v>
      </c>
      <c r="G31" s="107">
        <v>218100</v>
      </c>
      <c r="H31" s="107">
        <v>227582</v>
      </c>
      <c r="I31" s="107">
        <v>237065</v>
      </c>
      <c r="J31" s="107">
        <v>246548</v>
      </c>
      <c r="K31" s="24" t="s">
        <v>143</v>
      </c>
    </row>
    <row r="32" spans="1:11" ht="21.75" customHeight="1" x14ac:dyDescent="0.25">
      <c r="A32" s="94" t="s">
        <v>72</v>
      </c>
      <c r="B32" s="34" t="s">
        <v>73</v>
      </c>
      <c r="C32" s="105">
        <v>15354</v>
      </c>
      <c r="D32" s="105">
        <v>16122</v>
      </c>
      <c r="E32" s="105">
        <v>16889</v>
      </c>
      <c r="F32" s="107">
        <v>16889</v>
      </c>
      <c r="G32" s="107">
        <v>17657</v>
      </c>
      <c r="H32" s="107">
        <v>18425</v>
      </c>
      <c r="I32" s="107">
        <v>19193</v>
      </c>
      <c r="J32" s="107">
        <v>19960</v>
      </c>
      <c r="K32" s="24" t="s">
        <v>143</v>
      </c>
    </row>
    <row r="33" spans="1:11" ht="38.25" customHeight="1" x14ac:dyDescent="0.25">
      <c r="A33" s="94" t="s">
        <v>74</v>
      </c>
      <c r="B33" s="34" t="s">
        <v>75</v>
      </c>
      <c r="C33" s="107">
        <v>193132</v>
      </c>
      <c r="D33" s="107">
        <v>206033</v>
      </c>
      <c r="E33" s="107">
        <v>212446</v>
      </c>
      <c r="F33" s="107">
        <v>212446</v>
      </c>
      <c r="G33" s="107">
        <v>222102</v>
      </c>
      <c r="H33" s="107">
        <v>231759</v>
      </c>
      <c r="I33" s="107">
        <v>241414</v>
      </c>
      <c r="J33" s="107">
        <v>251071</v>
      </c>
      <c r="K33" s="24" t="s">
        <v>143</v>
      </c>
    </row>
    <row r="34" spans="1:11" ht="62.25" customHeight="1" x14ac:dyDescent="0.25">
      <c r="A34" s="94" t="s">
        <v>76</v>
      </c>
      <c r="B34" s="34" t="s">
        <v>77</v>
      </c>
      <c r="C34" s="30" t="s">
        <v>15</v>
      </c>
      <c r="D34" s="81">
        <f>D35/C35*100-100</f>
        <v>5.5555555555555571</v>
      </c>
      <c r="E34" s="31">
        <f>E35/C35*100-100</f>
        <v>5.5555555555555571</v>
      </c>
      <c r="F34" s="31">
        <f>F35/C35*100-100</f>
        <v>5.5555555555555571</v>
      </c>
      <c r="G34" s="31">
        <f>G35/C35*100-100</f>
        <v>5.5555555555555571</v>
      </c>
      <c r="H34" s="31">
        <f>H35/C35*100-100</f>
        <v>5.5555555555555571</v>
      </c>
      <c r="I34" s="31">
        <f>I35/C35*100-100</f>
        <v>27.777777777777771</v>
      </c>
      <c r="J34" s="31">
        <f>J35/C35*100-100</f>
        <v>27.777777777777771</v>
      </c>
    </row>
    <row r="35" spans="1:11" ht="37.5" customHeight="1" x14ac:dyDescent="0.25">
      <c r="A35" s="94" t="s">
        <v>78</v>
      </c>
      <c r="B35" s="34" t="s">
        <v>79</v>
      </c>
      <c r="C35" s="108">
        <v>18</v>
      </c>
      <c r="D35" s="108">
        <v>19</v>
      </c>
      <c r="E35" s="108">
        <v>19</v>
      </c>
      <c r="F35" s="108">
        <v>19</v>
      </c>
      <c r="G35" s="108">
        <v>19</v>
      </c>
      <c r="H35" s="108">
        <v>19</v>
      </c>
      <c r="I35" s="108">
        <v>23</v>
      </c>
      <c r="J35" s="108">
        <v>23</v>
      </c>
      <c r="K35" s="24" t="s">
        <v>143</v>
      </c>
    </row>
    <row r="36" spans="1:11" ht="50.25" customHeight="1" x14ac:dyDescent="0.25">
      <c r="A36" s="94" t="s">
        <v>80</v>
      </c>
      <c r="B36" s="34" t="s">
        <v>81</v>
      </c>
      <c r="C36" s="63">
        <f>(C37+C38)/C39</f>
        <v>0.28061959654178675</v>
      </c>
      <c r="D36" s="63">
        <f t="shared" ref="D36:J36" si="5">(D37+D38)/D39</f>
        <v>0.28280664167113018</v>
      </c>
      <c r="E36" s="63">
        <f t="shared" si="5"/>
        <v>0.2898832684824903</v>
      </c>
      <c r="F36" s="63">
        <f t="shared" si="5"/>
        <v>0.46391934913335692</v>
      </c>
      <c r="G36" s="63">
        <f t="shared" si="5"/>
        <v>0.29996462681287583</v>
      </c>
      <c r="H36" s="63">
        <f t="shared" si="5"/>
        <v>0.3098691192076406</v>
      </c>
      <c r="I36" s="63">
        <f t="shared" si="5"/>
        <v>0.31995047753802619</v>
      </c>
      <c r="J36" s="63">
        <f t="shared" si="5"/>
        <v>0.32985496993279095</v>
      </c>
    </row>
    <row r="37" spans="1:11" ht="62.25" customHeight="1" x14ac:dyDescent="0.25">
      <c r="A37" s="94" t="s">
        <v>82</v>
      </c>
      <c r="B37" s="35" t="s">
        <v>83</v>
      </c>
      <c r="C37" s="109" t="s">
        <v>194</v>
      </c>
      <c r="D37" s="108">
        <v>988</v>
      </c>
      <c r="E37" s="108">
        <v>1016</v>
      </c>
      <c r="F37" s="108">
        <v>2000</v>
      </c>
      <c r="G37" s="108">
        <v>1051</v>
      </c>
      <c r="H37" s="108">
        <v>1086</v>
      </c>
      <c r="I37" s="108">
        <v>1121</v>
      </c>
      <c r="J37" s="108">
        <v>1156</v>
      </c>
      <c r="K37" s="24" t="s">
        <v>143</v>
      </c>
    </row>
    <row r="38" spans="1:11" ht="62.25" customHeight="1" x14ac:dyDescent="0.25">
      <c r="A38" s="94" t="s">
        <v>84</v>
      </c>
      <c r="B38" s="35" t="s">
        <v>85</v>
      </c>
      <c r="C38" s="109" t="s">
        <v>195</v>
      </c>
      <c r="D38" s="109" t="s">
        <v>196</v>
      </c>
      <c r="E38" s="109" t="s">
        <v>197</v>
      </c>
      <c r="F38" s="109" t="s">
        <v>197</v>
      </c>
      <c r="G38" s="109" t="s">
        <v>198</v>
      </c>
      <c r="H38" s="109" t="s">
        <v>199</v>
      </c>
      <c r="I38" s="109" t="s">
        <v>200</v>
      </c>
      <c r="J38" s="109" t="s">
        <v>201</v>
      </c>
      <c r="K38" s="24" t="s">
        <v>143</v>
      </c>
    </row>
    <row r="39" spans="1:11" ht="41.25" customHeight="1" x14ac:dyDescent="0.25">
      <c r="A39" s="94" t="s">
        <v>86</v>
      </c>
      <c r="B39" s="35" t="s">
        <v>87</v>
      </c>
      <c r="C39" s="109" t="s">
        <v>202</v>
      </c>
      <c r="D39" s="109" t="s">
        <v>203</v>
      </c>
      <c r="E39" s="109" t="s">
        <v>204</v>
      </c>
      <c r="F39" s="109" t="s">
        <v>204</v>
      </c>
      <c r="G39" s="109" t="s">
        <v>204</v>
      </c>
      <c r="H39" s="109" t="s">
        <v>204</v>
      </c>
      <c r="I39" s="109" t="s">
        <v>204</v>
      </c>
      <c r="J39" s="109" t="s">
        <v>204</v>
      </c>
      <c r="K39" s="24" t="s">
        <v>143</v>
      </c>
    </row>
    <row r="40" spans="1:11" ht="72" customHeight="1" x14ac:dyDescent="0.25">
      <c r="A40" s="94" t="s">
        <v>88</v>
      </c>
      <c r="B40" s="35" t="s">
        <v>134</v>
      </c>
      <c r="C40" s="30" t="s">
        <v>15</v>
      </c>
      <c r="D40" s="31">
        <f>D41/C41*100-100</f>
        <v>-16.666666666666657</v>
      </c>
      <c r="E40" s="31">
        <f>E41/C41*100-100</f>
        <v>-16.666666666666657</v>
      </c>
      <c r="F40" s="31">
        <f>F41/C41*100-100</f>
        <v>-16.666666666666657</v>
      </c>
      <c r="G40" s="31">
        <f>G41/C41*100-100</f>
        <v>16.666666666666671</v>
      </c>
      <c r="H40" s="31">
        <f>H41/C41*100-100</f>
        <v>16.666666666666671</v>
      </c>
      <c r="I40" s="31">
        <f>I41/C41*100-100</f>
        <v>25</v>
      </c>
      <c r="J40" s="31">
        <f>J41/C41*100-100</f>
        <v>33.333333333333314</v>
      </c>
    </row>
    <row r="41" spans="1:11" ht="24.75" customHeight="1" x14ac:dyDescent="0.25">
      <c r="A41" s="94" t="s">
        <v>89</v>
      </c>
      <c r="B41" s="35" t="s">
        <v>90</v>
      </c>
      <c r="C41" s="110">
        <v>12</v>
      </c>
      <c r="D41" s="110">
        <v>10</v>
      </c>
      <c r="E41" s="110">
        <v>10</v>
      </c>
      <c r="F41" s="110">
        <v>10</v>
      </c>
      <c r="G41" s="110">
        <v>14</v>
      </c>
      <c r="H41" s="110">
        <v>14</v>
      </c>
      <c r="I41" s="110">
        <v>15</v>
      </c>
      <c r="J41" s="110">
        <v>16</v>
      </c>
      <c r="K41" s="24" t="s">
        <v>143</v>
      </c>
    </row>
    <row r="42" spans="1:11" ht="72" customHeight="1" x14ac:dyDescent="0.25">
      <c r="A42" s="94" t="s">
        <v>91</v>
      </c>
      <c r="B42" s="36" t="s">
        <v>92</v>
      </c>
      <c r="C42" s="64" t="s">
        <v>15</v>
      </c>
      <c r="D42" s="64">
        <f t="shared" ref="D42:J42" si="6">D43/D44</f>
        <v>1</v>
      </c>
      <c r="E42" s="64">
        <f t="shared" si="6"/>
        <v>0.66286374133949189</v>
      </c>
      <c r="F42" s="64">
        <f t="shared" si="6"/>
        <v>0.66640352913861156</v>
      </c>
      <c r="G42" s="64">
        <f t="shared" si="6"/>
        <v>0.73700107411385607</v>
      </c>
      <c r="H42" s="64">
        <f t="shared" si="6"/>
        <v>0.82399600399600403</v>
      </c>
      <c r="I42" s="64">
        <f t="shared" si="6"/>
        <v>1</v>
      </c>
      <c r="J42" s="64">
        <f t="shared" si="6"/>
        <v>1</v>
      </c>
    </row>
    <row r="43" spans="1:11" ht="41.25" customHeight="1" x14ac:dyDescent="0.25">
      <c r="A43" s="94" t="s">
        <v>93</v>
      </c>
      <c r="B43" s="36" t="s">
        <v>94</v>
      </c>
      <c r="C43" s="65" t="str">
        <f>'Приложение 3'!C14</f>
        <v>х</v>
      </c>
      <c r="D43" s="65">
        <f>'Приложение 3'!D14</f>
        <v>39968.5</v>
      </c>
      <c r="E43" s="65">
        <f>'Приложение 3'!E14</f>
        <v>28702</v>
      </c>
      <c r="F43" s="65">
        <f>'Приложение 3'!F14</f>
        <v>28702</v>
      </c>
      <c r="G43" s="65">
        <f>'Приложение 3'!G14</f>
        <v>34307.4</v>
      </c>
      <c r="H43" s="65">
        <f>'Приложение 3'!H14</f>
        <v>41241</v>
      </c>
      <c r="I43" s="65">
        <f>'Приложение 3'!I14</f>
        <v>56256</v>
      </c>
      <c r="J43" s="65">
        <f>'Приложение 3'!J14</f>
        <v>62838</v>
      </c>
    </row>
    <row r="44" spans="1:11" ht="33.75" customHeight="1" x14ac:dyDescent="0.25">
      <c r="A44" s="94" t="s">
        <v>95</v>
      </c>
      <c r="B44" s="36" t="s">
        <v>96</v>
      </c>
      <c r="C44" s="66" t="s">
        <v>130</v>
      </c>
      <c r="D44" s="46">
        <f>'Приложение 3'!D12</f>
        <v>39968.5</v>
      </c>
      <c r="E44" s="46">
        <f>'Приложение 3'!E12</f>
        <v>43300</v>
      </c>
      <c r="F44" s="46">
        <f>'Приложение 3'!F12</f>
        <v>43070</v>
      </c>
      <c r="G44" s="46">
        <f>'Приложение 3'!G12</f>
        <v>46550</v>
      </c>
      <c r="H44" s="46">
        <f>'Приложение 3'!H12</f>
        <v>50050</v>
      </c>
      <c r="I44" s="46">
        <f>'Приложение 3'!I12</f>
        <v>56256</v>
      </c>
      <c r="J44" s="46">
        <f>'Приложение 3'!J12</f>
        <v>62838</v>
      </c>
    </row>
    <row r="45" spans="1:11" ht="44.25" customHeight="1" x14ac:dyDescent="0.25">
      <c r="A45" s="30" t="s">
        <v>97</v>
      </c>
      <c r="B45" s="29" t="s">
        <v>98</v>
      </c>
      <c r="C45" s="67" t="s">
        <v>130</v>
      </c>
      <c r="D45" s="44">
        <f>'Приложение 3'!D9</f>
        <v>205</v>
      </c>
      <c r="E45" s="44">
        <f>'Приложение 3'!E9</f>
        <v>201</v>
      </c>
      <c r="F45" s="44">
        <f>'Приложение 3'!F9</f>
        <v>201</v>
      </c>
      <c r="G45" s="44">
        <f>'Приложение 3'!G9</f>
        <v>198</v>
      </c>
      <c r="H45" s="44">
        <f>'Приложение 3'!H9</f>
        <v>196</v>
      </c>
      <c r="I45" s="44">
        <f>'Приложение 3'!I9</f>
        <v>195</v>
      </c>
      <c r="J45" s="44">
        <f>'Приложение 3'!J9</f>
        <v>185</v>
      </c>
    </row>
    <row r="46" spans="1:11" ht="74.25" customHeight="1" x14ac:dyDescent="0.25">
      <c r="A46" s="30" t="s">
        <v>99</v>
      </c>
      <c r="B46" s="37" t="s">
        <v>100</v>
      </c>
      <c r="C46" s="62">
        <f>C47/C48</f>
        <v>0.71358293889272983</v>
      </c>
      <c r="D46" s="62">
        <f t="shared" ref="D46:J46" si="7">D47/D48</f>
        <v>0.72099108117946853</v>
      </c>
      <c r="E46" s="62">
        <f t="shared" si="7"/>
        <v>0.80000891821992326</v>
      </c>
      <c r="F46" s="62">
        <f t="shared" si="7"/>
        <v>0.81282885935967186</v>
      </c>
      <c r="G46" s="62">
        <f t="shared" si="7"/>
        <v>0.84998989150212279</v>
      </c>
      <c r="H46" s="62">
        <f t="shared" si="7"/>
        <v>0.89998280383474483</v>
      </c>
      <c r="I46" s="62">
        <f t="shared" si="7"/>
        <v>1</v>
      </c>
      <c r="J46" s="62">
        <f t="shared" si="7"/>
        <v>1</v>
      </c>
    </row>
    <row r="47" spans="1:11" ht="36" customHeight="1" x14ac:dyDescent="0.25">
      <c r="A47" s="30" t="s">
        <v>101</v>
      </c>
      <c r="B47" s="37" t="s">
        <v>102</v>
      </c>
      <c r="C47" s="84">
        <v>26835</v>
      </c>
      <c r="D47" s="84">
        <v>31689</v>
      </c>
      <c r="E47" s="84">
        <v>35882</v>
      </c>
      <c r="F47" s="84">
        <v>36457</v>
      </c>
      <c r="G47" s="84">
        <v>37839</v>
      </c>
      <c r="H47" s="84">
        <v>41869</v>
      </c>
      <c r="I47" s="84">
        <v>48516</v>
      </c>
      <c r="J47" s="84">
        <v>59350</v>
      </c>
      <c r="K47" s="24" t="s">
        <v>143</v>
      </c>
    </row>
    <row r="48" spans="1:11" ht="43.5" customHeight="1" x14ac:dyDescent="0.25">
      <c r="A48" s="30" t="s">
        <v>103</v>
      </c>
      <c r="B48" s="29" t="s">
        <v>104</v>
      </c>
      <c r="C48" s="84">
        <v>37606</v>
      </c>
      <c r="D48" s="84">
        <v>43952</v>
      </c>
      <c r="E48" s="84">
        <v>44852</v>
      </c>
      <c r="F48" s="84">
        <v>44852</v>
      </c>
      <c r="G48" s="84">
        <v>44517</v>
      </c>
      <c r="H48" s="84">
        <v>46522</v>
      </c>
      <c r="I48" s="84">
        <v>48516</v>
      </c>
      <c r="J48" s="84">
        <v>59350</v>
      </c>
      <c r="K48" s="24" t="s">
        <v>143</v>
      </c>
    </row>
    <row r="49" spans="1:11" ht="51.75" customHeight="1" x14ac:dyDescent="0.25">
      <c r="A49" s="30" t="s">
        <v>105</v>
      </c>
      <c r="B49" s="29" t="s">
        <v>106</v>
      </c>
      <c r="C49" s="85">
        <v>37</v>
      </c>
      <c r="D49" s="85">
        <v>36</v>
      </c>
      <c r="E49" s="85">
        <v>36</v>
      </c>
      <c r="F49" s="85">
        <v>35</v>
      </c>
      <c r="G49" s="85">
        <v>35</v>
      </c>
      <c r="H49" s="85">
        <v>35</v>
      </c>
      <c r="I49" s="85">
        <v>35</v>
      </c>
      <c r="J49" s="85">
        <v>35</v>
      </c>
      <c r="K49" s="24" t="s">
        <v>143</v>
      </c>
    </row>
    <row r="50" spans="1:11" customFormat="1" ht="51.75" customHeight="1" x14ac:dyDescent="0.25">
      <c r="A50" s="95" t="s">
        <v>126</v>
      </c>
      <c r="B50" s="68" t="s">
        <v>144</v>
      </c>
      <c r="C50" s="60" t="s">
        <v>15</v>
      </c>
      <c r="D50" s="72" t="e">
        <f>D51/C51*100-100</f>
        <v>#DIV/0!</v>
      </c>
      <c r="E50" s="72" t="e">
        <f>E51/D51*100-100</f>
        <v>#DIV/0!</v>
      </c>
      <c r="F50" s="72" t="e">
        <f>F51/D51*100-100</f>
        <v>#DIV/0!</v>
      </c>
      <c r="G50" s="72" t="e">
        <f>G51/E51*100-100</f>
        <v>#DIV/0!</v>
      </c>
      <c r="H50" s="72" t="e">
        <f>H51/G51*100-100</f>
        <v>#DIV/0!</v>
      </c>
      <c r="I50" s="72" t="e">
        <f>I51/H51*100-100</f>
        <v>#DIV/0!</v>
      </c>
      <c r="J50" s="72" t="e">
        <f>J51/I51*100-100</f>
        <v>#DIV/0!</v>
      </c>
    </row>
    <row r="51" spans="1:11" customFormat="1" ht="51.75" customHeight="1" x14ac:dyDescent="0.25">
      <c r="A51" s="95" t="s">
        <v>145</v>
      </c>
      <c r="B51" s="68" t="s">
        <v>146</v>
      </c>
      <c r="C51" s="86"/>
      <c r="D51" s="86"/>
      <c r="E51" s="86"/>
      <c r="F51" s="86"/>
      <c r="G51" s="86"/>
      <c r="H51" s="86"/>
      <c r="I51" s="86"/>
      <c r="J51" s="86"/>
      <c r="K51" s="24" t="s">
        <v>143</v>
      </c>
    </row>
    <row r="52" spans="1:11" customFormat="1" ht="122.25" customHeight="1" x14ac:dyDescent="0.25">
      <c r="A52" s="95" t="s">
        <v>127</v>
      </c>
      <c r="B52" s="68" t="s">
        <v>147</v>
      </c>
      <c r="C52" s="71" t="e">
        <f>C53/C56</f>
        <v>#DIV/0!</v>
      </c>
      <c r="D52" s="71" t="e">
        <f t="shared" ref="D52:J52" si="8">D53/D56</f>
        <v>#DIV/0!</v>
      </c>
      <c r="E52" s="71" t="e">
        <f t="shared" si="8"/>
        <v>#DIV/0!</v>
      </c>
      <c r="F52" s="71" t="e">
        <f t="shared" si="8"/>
        <v>#DIV/0!</v>
      </c>
      <c r="G52" s="71" t="e">
        <f t="shared" si="8"/>
        <v>#DIV/0!</v>
      </c>
      <c r="H52" s="71" t="e">
        <f t="shared" si="8"/>
        <v>#DIV/0!</v>
      </c>
      <c r="I52" s="71" t="e">
        <f t="shared" si="8"/>
        <v>#DIV/0!</v>
      </c>
      <c r="J52" s="71" t="e">
        <f t="shared" si="8"/>
        <v>#DIV/0!</v>
      </c>
    </row>
    <row r="53" spans="1:11" customFormat="1" ht="111.75" customHeight="1" x14ac:dyDescent="0.25">
      <c r="A53" s="95" t="s">
        <v>148</v>
      </c>
      <c r="B53" s="68" t="s">
        <v>149</v>
      </c>
      <c r="C53" s="87"/>
      <c r="D53" s="87"/>
      <c r="E53" s="87"/>
      <c r="F53" s="87"/>
      <c r="G53" s="87"/>
      <c r="H53" s="87"/>
      <c r="I53" s="87"/>
      <c r="J53" s="87"/>
      <c r="K53" s="24" t="s">
        <v>143</v>
      </c>
    </row>
    <row r="54" spans="1:11" customFormat="1" ht="94.5" customHeight="1" x14ac:dyDescent="0.25">
      <c r="A54" s="95" t="s">
        <v>128</v>
      </c>
      <c r="B54" s="68" t="s">
        <v>150</v>
      </c>
      <c r="C54" s="71" t="e">
        <f>C55/C56</f>
        <v>#DIV/0!</v>
      </c>
      <c r="D54" s="71" t="e">
        <f t="shared" ref="D54:J54" si="9">D55/D56</f>
        <v>#DIV/0!</v>
      </c>
      <c r="E54" s="71" t="e">
        <f t="shared" si="9"/>
        <v>#DIV/0!</v>
      </c>
      <c r="F54" s="71" t="e">
        <f t="shared" si="9"/>
        <v>#DIV/0!</v>
      </c>
      <c r="G54" s="71" t="e">
        <f t="shared" si="9"/>
        <v>#DIV/0!</v>
      </c>
      <c r="H54" s="71" t="e">
        <f t="shared" si="9"/>
        <v>#DIV/0!</v>
      </c>
      <c r="I54" s="71" t="e">
        <f t="shared" si="9"/>
        <v>#DIV/0!</v>
      </c>
      <c r="J54" s="71" t="e">
        <f t="shared" si="9"/>
        <v>#DIV/0!</v>
      </c>
    </row>
    <row r="55" spans="1:11" customFormat="1" ht="66.75" customHeight="1" x14ac:dyDescent="0.25">
      <c r="A55" s="95" t="s">
        <v>151</v>
      </c>
      <c r="B55" s="68" t="s">
        <v>152</v>
      </c>
      <c r="C55" s="87"/>
      <c r="D55" s="87"/>
      <c r="E55" s="87"/>
      <c r="F55" s="87"/>
      <c r="G55" s="87"/>
      <c r="H55" s="87"/>
      <c r="I55" s="87"/>
      <c r="J55" s="87"/>
      <c r="K55" t="s">
        <v>143</v>
      </c>
    </row>
    <row r="56" spans="1:11" customFormat="1" ht="67.5" customHeight="1" x14ac:dyDescent="0.25">
      <c r="A56" s="95" t="s">
        <v>153</v>
      </c>
      <c r="B56" s="68" t="s">
        <v>154</v>
      </c>
      <c r="C56" s="87"/>
      <c r="D56" s="87"/>
      <c r="E56" s="87"/>
      <c r="F56" s="87"/>
      <c r="G56" s="87"/>
      <c r="H56" s="87"/>
      <c r="I56" s="87"/>
      <c r="J56" s="87"/>
      <c r="K56" t="s">
        <v>143</v>
      </c>
    </row>
    <row r="57" spans="1:11" customFormat="1" ht="100.5" customHeight="1" x14ac:dyDescent="0.25">
      <c r="A57" s="95" t="s">
        <v>155</v>
      </c>
      <c r="B57" s="68" t="s">
        <v>156</v>
      </c>
      <c r="C57" s="71" t="e">
        <f>C58/C59</f>
        <v>#DIV/0!</v>
      </c>
      <c r="D57" s="71" t="e">
        <f t="shared" ref="D57:J57" si="10">D58/D59</f>
        <v>#DIV/0!</v>
      </c>
      <c r="E57" s="71" t="e">
        <f t="shared" si="10"/>
        <v>#DIV/0!</v>
      </c>
      <c r="F57" s="71" t="e">
        <f t="shared" si="10"/>
        <v>#DIV/0!</v>
      </c>
      <c r="G57" s="71" t="e">
        <f t="shared" si="10"/>
        <v>#DIV/0!</v>
      </c>
      <c r="H57" s="71" t="e">
        <f t="shared" si="10"/>
        <v>#DIV/0!</v>
      </c>
      <c r="I57" s="71" t="e">
        <f t="shared" si="10"/>
        <v>#DIV/0!</v>
      </c>
      <c r="J57" s="71" t="e">
        <f t="shared" si="10"/>
        <v>#DIV/0!</v>
      </c>
    </row>
    <row r="58" spans="1:11" customFormat="1" ht="67.5" customHeight="1" x14ac:dyDescent="0.25">
      <c r="A58" s="95" t="s">
        <v>157</v>
      </c>
      <c r="B58" s="68" t="s">
        <v>158</v>
      </c>
      <c r="C58" s="87"/>
      <c r="D58" s="87"/>
      <c r="E58" s="87"/>
      <c r="F58" s="87"/>
      <c r="G58" s="87"/>
      <c r="H58" s="87"/>
      <c r="I58" s="87"/>
      <c r="J58" s="87"/>
      <c r="K58" t="s">
        <v>143</v>
      </c>
    </row>
    <row r="59" spans="1:11" customFormat="1" ht="51.75" customHeight="1" x14ac:dyDescent="0.25">
      <c r="A59" s="95" t="s">
        <v>159</v>
      </c>
      <c r="B59" s="68" t="s">
        <v>160</v>
      </c>
      <c r="C59" s="87"/>
      <c r="D59" s="87"/>
      <c r="E59" s="87"/>
      <c r="F59" s="87"/>
      <c r="G59" s="87"/>
      <c r="H59" s="87"/>
      <c r="I59" s="87"/>
      <c r="J59" s="87"/>
      <c r="K59" t="s">
        <v>143</v>
      </c>
    </row>
    <row r="60" spans="1:11" s="47" customFormat="1" ht="19.5" customHeight="1" x14ac:dyDescent="0.25">
      <c r="A60" s="96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1" s="47" customFormat="1" ht="15.75" customHeight="1" x14ac:dyDescent="0.25">
      <c r="A61" s="96"/>
      <c r="B61" s="38"/>
      <c r="C61" s="38"/>
      <c r="D61" s="38"/>
      <c r="E61" s="38"/>
      <c r="F61" s="38"/>
      <c r="G61" s="38"/>
      <c r="H61" s="38"/>
      <c r="I61" s="38"/>
      <c r="J61" s="38"/>
    </row>
    <row r="62" spans="1:11" ht="32.25" customHeight="1" x14ac:dyDescent="0.3">
      <c r="A62" s="97"/>
      <c r="B62" s="89" t="s">
        <v>236</v>
      </c>
      <c r="C62" s="90"/>
      <c r="D62" s="91"/>
      <c r="E62" s="91"/>
      <c r="F62" s="88"/>
      <c r="G62" s="88"/>
      <c r="H62" s="88"/>
      <c r="I62" s="88"/>
      <c r="J62" s="88"/>
    </row>
    <row r="63" spans="1:11" ht="18.75" x14ac:dyDescent="0.3">
      <c r="A63" s="97"/>
      <c r="B63" s="89" t="s">
        <v>34</v>
      </c>
      <c r="C63" s="90"/>
      <c r="D63" s="91"/>
      <c r="E63" s="91"/>
      <c r="F63" s="88"/>
      <c r="G63" s="88"/>
      <c r="H63" s="88"/>
      <c r="I63" s="88"/>
      <c r="J63" s="88"/>
    </row>
    <row r="64" spans="1:11" ht="18.75" x14ac:dyDescent="0.3">
      <c r="A64" s="97"/>
      <c r="B64" s="89"/>
      <c r="C64" s="90"/>
      <c r="D64" s="91"/>
      <c r="E64" s="91"/>
      <c r="F64" s="88"/>
      <c r="G64" s="88"/>
      <c r="H64" s="88"/>
      <c r="I64" s="88"/>
      <c r="J64" s="88"/>
    </row>
    <row r="65" spans="1:10" ht="18.75" x14ac:dyDescent="0.3">
      <c r="A65" s="97"/>
      <c r="B65" s="89" t="s">
        <v>233</v>
      </c>
      <c r="C65" s="90"/>
      <c r="D65" s="91"/>
      <c r="E65" s="91"/>
      <c r="F65" s="88"/>
      <c r="G65" s="88"/>
      <c r="H65" s="88"/>
      <c r="I65" s="88"/>
      <c r="J65" s="88"/>
    </row>
    <row r="66" spans="1:10" ht="18.75" x14ac:dyDescent="0.3">
      <c r="A66" s="97"/>
      <c r="B66" s="89" t="s">
        <v>35</v>
      </c>
      <c r="C66" s="90"/>
      <c r="D66" s="91"/>
      <c r="E66" s="91"/>
      <c r="F66" s="88"/>
      <c r="G66" s="88"/>
      <c r="H66" s="88"/>
      <c r="I66" s="88"/>
      <c r="J66" s="88"/>
    </row>
    <row r="67" spans="1:10" x14ac:dyDescent="0.25">
      <c r="B67"/>
      <c r="C67" s="13"/>
      <c r="D67"/>
      <c r="E67"/>
    </row>
  </sheetData>
  <sheetProtection password="C66D" sheet="1" objects="1" scenarios="1"/>
  <mergeCells count="10">
    <mergeCell ref="B60:J60"/>
    <mergeCell ref="B5:I5"/>
    <mergeCell ref="B3:J3"/>
    <mergeCell ref="B4:J4"/>
    <mergeCell ref="I1:J1"/>
    <mergeCell ref="A2:J2"/>
    <mergeCell ref="A6:J6"/>
    <mergeCell ref="A7:A8"/>
    <mergeCell ref="B7:B8"/>
    <mergeCell ref="E7:F7"/>
  </mergeCells>
  <pageMargins left="0.19685039370078741" right="0.19685039370078741" top="0.35433070866141736" bottom="0.35433070866141736" header="0.31496062992125984" footer="0.31496062992125984"/>
  <pageSetup paperSize="9" fitToHeight="10" orientation="landscape" blackAndWhite="1" r:id="rId1"/>
  <rowBreaks count="1" manualBreakCount="1">
    <brk id="4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BreakPreview" zoomScale="80" zoomScaleSheetLayoutView="80" workbookViewId="0">
      <selection activeCell="A5" sqref="A5:E5"/>
    </sheetView>
  </sheetViews>
  <sheetFormatPr defaultRowHeight="15" x14ac:dyDescent="0.25"/>
  <cols>
    <col min="1" max="1" width="7.140625" style="50" customWidth="1"/>
    <col min="2" max="2" width="67.85546875" style="73" customWidth="1"/>
    <col min="3" max="3" width="14.85546875" customWidth="1"/>
    <col min="4" max="4" width="20" customWidth="1"/>
    <col min="5" max="5" width="89.42578125" customWidth="1"/>
  </cols>
  <sheetData>
    <row r="1" spans="1:5" ht="18.75" x14ac:dyDescent="0.3">
      <c r="E1" s="2" t="s">
        <v>131</v>
      </c>
    </row>
    <row r="3" spans="1:5" ht="57" customHeight="1" x14ac:dyDescent="0.25">
      <c r="A3" s="127" t="s">
        <v>110</v>
      </c>
      <c r="B3" s="127"/>
      <c r="C3" s="127"/>
      <c r="D3" s="127"/>
      <c r="E3" s="127"/>
    </row>
    <row r="4" spans="1:5" ht="33" customHeight="1" x14ac:dyDescent="0.3">
      <c r="A4" s="128" t="s">
        <v>237</v>
      </c>
      <c r="B4" s="128"/>
      <c r="C4" s="128"/>
      <c r="D4" s="128"/>
      <c r="E4" s="128"/>
    </row>
    <row r="5" spans="1:5" ht="18.75" x14ac:dyDescent="0.3">
      <c r="A5" s="129" t="s">
        <v>111</v>
      </c>
      <c r="B5" s="129"/>
      <c r="C5" s="129"/>
      <c r="D5" s="129"/>
      <c r="E5" s="129"/>
    </row>
    <row r="6" spans="1:5" ht="18.75" x14ac:dyDescent="0.3">
      <c r="A6" s="130" t="s">
        <v>161</v>
      </c>
      <c r="B6" s="130"/>
      <c r="C6" s="130"/>
      <c r="D6" s="130"/>
      <c r="E6" s="130"/>
    </row>
    <row r="7" spans="1:5" ht="18.75" x14ac:dyDescent="0.3">
      <c r="A7" s="130"/>
      <c r="B7" s="130"/>
      <c r="C7" s="130"/>
      <c r="D7" s="130"/>
    </row>
    <row r="8" spans="1:5" s="50" customFormat="1" ht="25.5" customHeight="1" x14ac:dyDescent="0.25">
      <c r="A8" s="124" t="s">
        <v>112</v>
      </c>
      <c r="B8" s="124" t="s">
        <v>132</v>
      </c>
      <c r="C8" s="124" t="s">
        <v>133</v>
      </c>
      <c r="D8" s="126" t="s">
        <v>113</v>
      </c>
      <c r="E8" s="126"/>
    </row>
    <row r="9" spans="1:5" s="50" customFormat="1" ht="75" customHeight="1" x14ac:dyDescent="0.25">
      <c r="A9" s="125"/>
      <c r="B9" s="125"/>
      <c r="C9" s="125"/>
      <c r="D9" s="69" t="s">
        <v>190</v>
      </c>
      <c r="E9" s="79" t="s">
        <v>191</v>
      </c>
    </row>
    <row r="10" spans="1:5" ht="99.75" customHeight="1" x14ac:dyDescent="0.25">
      <c r="A10" s="48" t="s">
        <v>40</v>
      </c>
      <c r="B10" s="74" t="s">
        <v>172</v>
      </c>
      <c r="C10" s="111" t="s">
        <v>206</v>
      </c>
      <c r="D10" s="98">
        <v>1</v>
      </c>
      <c r="E10" s="111" t="s">
        <v>205</v>
      </c>
    </row>
    <row r="11" spans="1:5" ht="85.5" customHeight="1" x14ac:dyDescent="0.25">
      <c r="A11" s="48" t="s">
        <v>42</v>
      </c>
      <c r="B11" s="74" t="s">
        <v>173</v>
      </c>
      <c r="C11" s="98" t="s">
        <v>206</v>
      </c>
      <c r="D11" s="98">
        <v>1</v>
      </c>
      <c r="E11" s="98" t="s">
        <v>207</v>
      </c>
    </row>
    <row r="12" spans="1:5" ht="106.5" customHeight="1" x14ac:dyDescent="0.25">
      <c r="A12" s="48" t="s">
        <v>114</v>
      </c>
      <c r="B12" s="74" t="s">
        <v>174</v>
      </c>
      <c r="C12" s="112">
        <v>41791</v>
      </c>
      <c r="D12" s="99">
        <v>10</v>
      </c>
      <c r="E12" s="111" t="s">
        <v>208</v>
      </c>
    </row>
    <row r="13" spans="1:5" ht="141" customHeight="1" x14ac:dyDescent="0.25">
      <c r="A13" s="48" t="s">
        <v>51</v>
      </c>
      <c r="B13" s="74" t="s">
        <v>115</v>
      </c>
      <c r="C13" s="112">
        <v>41883</v>
      </c>
      <c r="D13" s="99"/>
      <c r="E13" s="113" t="s">
        <v>209</v>
      </c>
    </row>
    <row r="14" spans="1:5" ht="126" x14ac:dyDescent="0.25">
      <c r="A14" s="48" t="s">
        <v>117</v>
      </c>
      <c r="B14" s="74" t="s">
        <v>116</v>
      </c>
      <c r="C14" s="99" t="s">
        <v>206</v>
      </c>
      <c r="D14" s="99"/>
      <c r="E14" s="113" t="s">
        <v>210</v>
      </c>
    </row>
    <row r="15" spans="1:5" ht="159" customHeight="1" x14ac:dyDescent="0.25">
      <c r="A15" s="48" t="s">
        <v>56</v>
      </c>
      <c r="B15" s="74" t="s">
        <v>175</v>
      </c>
      <c r="C15" s="99" t="s">
        <v>206</v>
      </c>
      <c r="D15" s="99">
        <v>4</v>
      </c>
      <c r="E15" s="113" t="s">
        <v>211</v>
      </c>
    </row>
    <row r="16" spans="1:5" ht="147.75" customHeight="1" x14ac:dyDescent="0.25">
      <c r="A16" s="48" t="s">
        <v>119</v>
      </c>
      <c r="B16" s="74" t="s">
        <v>162</v>
      </c>
      <c r="C16" s="99"/>
      <c r="D16" s="99"/>
      <c r="E16" s="99"/>
    </row>
    <row r="17" spans="1:5" ht="86.25" customHeight="1" x14ac:dyDescent="0.25">
      <c r="A17" s="48" t="s">
        <v>62</v>
      </c>
      <c r="B17" s="74" t="s">
        <v>176</v>
      </c>
      <c r="C17" s="99"/>
      <c r="D17" s="99"/>
      <c r="E17" s="99"/>
    </row>
    <row r="18" spans="1:5" ht="128.25" customHeight="1" x14ac:dyDescent="0.25">
      <c r="A18" s="48" t="s">
        <v>68</v>
      </c>
      <c r="B18" s="74" t="s">
        <v>118</v>
      </c>
      <c r="C18" s="99" t="s">
        <v>206</v>
      </c>
      <c r="D18" s="99">
        <v>10</v>
      </c>
      <c r="E18" s="113" t="s">
        <v>212</v>
      </c>
    </row>
    <row r="19" spans="1:5" ht="235.5" customHeight="1" x14ac:dyDescent="0.25">
      <c r="A19" s="48" t="s">
        <v>76</v>
      </c>
      <c r="B19" s="74" t="s">
        <v>120</v>
      </c>
      <c r="C19" s="99" t="s">
        <v>206</v>
      </c>
      <c r="D19" s="99">
        <v>10</v>
      </c>
      <c r="E19" s="113" t="s">
        <v>213</v>
      </c>
    </row>
    <row r="20" spans="1:5" ht="141.75" x14ac:dyDescent="0.25">
      <c r="A20" s="48" t="s">
        <v>80</v>
      </c>
      <c r="B20" s="74" t="s">
        <v>177</v>
      </c>
      <c r="C20" s="99" t="s">
        <v>206</v>
      </c>
      <c r="D20" s="99">
        <v>1</v>
      </c>
      <c r="E20" s="99" t="s">
        <v>214</v>
      </c>
    </row>
    <row r="21" spans="1:5" ht="87" customHeight="1" x14ac:dyDescent="0.25">
      <c r="A21" s="48" t="s">
        <v>88</v>
      </c>
      <c r="B21" s="74" t="s">
        <v>121</v>
      </c>
      <c r="C21" s="99" t="s">
        <v>206</v>
      </c>
      <c r="D21" s="99"/>
      <c r="E21" s="99" t="s">
        <v>215</v>
      </c>
    </row>
    <row r="22" spans="1:5" ht="110.25" x14ac:dyDescent="0.25">
      <c r="A22" s="48" t="s">
        <v>91</v>
      </c>
      <c r="B22" s="74" t="s">
        <v>178</v>
      </c>
      <c r="C22" s="99" t="s">
        <v>206</v>
      </c>
      <c r="D22" s="99">
        <v>1</v>
      </c>
      <c r="E22" s="99"/>
    </row>
    <row r="23" spans="1:5" ht="101.25" customHeight="1" x14ac:dyDescent="0.25">
      <c r="A23" s="48" t="s">
        <v>97</v>
      </c>
      <c r="B23" s="75" t="s">
        <v>122</v>
      </c>
      <c r="C23" s="99" t="s">
        <v>206</v>
      </c>
      <c r="D23" s="99"/>
      <c r="E23" s="99" t="s">
        <v>216</v>
      </c>
    </row>
    <row r="24" spans="1:5" ht="94.5" x14ac:dyDescent="0.25">
      <c r="A24" s="48" t="s">
        <v>99</v>
      </c>
      <c r="B24" s="74" t="s">
        <v>123</v>
      </c>
      <c r="C24" s="99" t="s">
        <v>206</v>
      </c>
      <c r="D24" s="99"/>
      <c r="E24" s="99" t="s">
        <v>218</v>
      </c>
    </row>
    <row r="25" spans="1:5" ht="47.25" x14ac:dyDescent="0.25">
      <c r="A25" s="70" t="s">
        <v>105</v>
      </c>
      <c r="B25" s="76" t="s">
        <v>124</v>
      </c>
      <c r="C25" s="99" t="s">
        <v>206</v>
      </c>
      <c r="D25" s="99"/>
      <c r="E25" s="99" t="s">
        <v>217</v>
      </c>
    </row>
    <row r="26" spans="1:5" s="78" customFormat="1" ht="93" customHeight="1" x14ac:dyDescent="0.25">
      <c r="A26" s="69" t="s">
        <v>126</v>
      </c>
      <c r="B26" s="49" t="s">
        <v>163</v>
      </c>
      <c r="C26" s="99"/>
      <c r="D26" s="99"/>
      <c r="E26" s="99" t="s">
        <v>219</v>
      </c>
    </row>
    <row r="27" spans="1:5" s="78" customFormat="1" ht="147" customHeight="1" x14ac:dyDescent="0.25">
      <c r="A27" s="69" t="s">
        <v>127</v>
      </c>
      <c r="B27" s="49" t="s">
        <v>182</v>
      </c>
      <c r="C27" s="99" t="s">
        <v>220</v>
      </c>
      <c r="D27" s="99">
        <v>1</v>
      </c>
      <c r="E27" s="99" t="s">
        <v>221</v>
      </c>
    </row>
    <row r="28" spans="1:5" s="78" customFormat="1" ht="137.25" customHeight="1" x14ac:dyDescent="0.25">
      <c r="A28" s="69" t="s">
        <v>128</v>
      </c>
      <c r="B28" s="49" t="s">
        <v>125</v>
      </c>
      <c r="C28" s="99" t="s">
        <v>206</v>
      </c>
      <c r="D28" s="99"/>
      <c r="E28" s="99" t="s">
        <v>222</v>
      </c>
    </row>
    <row r="29" spans="1:5" ht="73.5" customHeight="1" x14ac:dyDescent="0.25">
      <c r="A29" s="69" t="s">
        <v>155</v>
      </c>
      <c r="B29" s="74" t="s">
        <v>183</v>
      </c>
      <c r="C29" s="99" t="s">
        <v>223</v>
      </c>
      <c r="D29" s="99"/>
      <c r="E29" s="99"/>
    </row>
    <row r="30" spans="1:5" ht="73.5" customHeight="1" x14ac:dyDescent="0.25">
      <c r="A30" s="69" t="s">
        <v>179</v>
      </c>
      <c r="B30" s="74" t="s">
        <v>184</v>
      </c>
      <c r="C30" s="99"/>
      <c r="D30" s="99"/>
      <c r="E30" s="99"/>
    </row>
    <row r="31" spans="1:5" ht="85.5" customHeight="1" x14ac:dyDescent="0.25">
      <c r="A31" s="69" t="s">
        <v>180</v>
      </c>
      <c r="B31" s="74" t="s">
        <v>185</v>
      </c>
      <c r="C31" s="99" t="s">
        <v>224</v>
      </c>
      <c r="D31" s="99"/>
      <c r="E31" s="113" t="s">
        <v>225</v>
      </c>
    </row>
    <row r="32" spans="1:5" ht="73.5" customHeight="1" x14ac:dyDescent="0.25">
      <c r="A32" s="69" t="s">
        <v>181</v>
      </c>
      <c r="B32" s="74" t="s">
        <v>186</v>
      </c>
      <c r="C32" s="99" t="s">
        <v>227</v>
      </c>
      <c r="D32" s="99"/>
      <c r="E32" s="113" t="s">
        <v>226</v>
      </c>
    </row>
    <row r="33" spans="1:11" ht="122.25" customHeight="1" x14ac:dyDescent="0.25">
      <c r="A33" s="69">
        <v>24</v>
      </c>
      <c r="B33" s="74" t="s">
        <v>187</v>
      </c>
      <c r="C33" s="99" t="s">
        <v>229</v>
      </c>
      <c r="D33" s="99">
        <v>2</v>
      </c>
      <c r="E33" s="99" t="s">
        <v>228</v>
      </c>
    </row>
    <row r="34" spans="1:11" ht="73.5" customHeight="1" x14ac:dyDescent="0.25">
      <c r="A34" s="69">
        <v>25</v>
      </c>
      <c r="B34" s="74" t="s">
        <v>188</v>
      </c>
      <c r="C34" s="99" t="s">
        <v>224</v>
      </c>
      <c r="D34" s="99">
        <v>2</v>
      </c>
      <c r="E34" s="99" t="s">
        <v>230</v>
      </c>
    </row>
    <row r="35" spans="1:11" ht="141" customHeight="1" x14ac:dyDescent="0.25">
      <c r="A35" s="69">
        <v>26</v>
      </c>
      <c r="B35" s="74" t="s">
        <v>189</v>
      </c>
      <c r="C35" s="99" t="s">
        <v>206</v>
      </c>
      <c r="D35" s="99">
        <v>15</v>
      </c>
      <c r="E35" s="99" t="s">
        <v>231</v>
      </c>
    </row>
    <row r="36" spans="1:11" ht="114" customHeight="1" x14ac:dyDescent="0.25">
      <c r="A36" s="69">
        <v>27</v>
      </c>
      <c r="B36" s="74" t="s">
        <v>164</v>
      </c>
      <c r="C36" s="99"/>
      <c r="D36" s="99"/>
      <c r="E36" s="99"/>
    </row>
    <row r="37" spans="1:11" ht="54" customHeight="1" x14ac:dyDescent="0.25">
      <c r="A37" s="69">
        <v>28</v>
      </c>
      <c r="B37" s="74" t="s">
        <v>165</v>
      </c>
      <c r="C37" s="99"/>
      <c r="D37" s="99"/>
      <c r="E37" s="99"/>
    </row>
    <row r="38" spans="1:11" ht="58.5" customHeight="1" x14ac:dyDescent="0.25">
      <c r="A38" s="69">
        <v>29</v>
      </c>
      <c r="B38" s="74" t="s">
        <v>166</v>
      </c>
      <c r="C38" s="99"/>
      <c r="D38" s="99"/>
      <c r="E38" s="99"/>
    </row>
    <row r="39" spans="1:11" ht="73.5" customHeight="1" x14ac:dyDescent="0.25">
      <c r="A39" s="69">
        <v>30</v>
      </c>
      <c r="B39" s="74" t="s">
        <v>167</v>
      </c>
      <c r="C39" s="99"/>
      <c r="D39" s="99"/>
      <c r="E39" s="99"/>
    </row>
    <row r="40" spans="1:11" ht="73.5" customHeight="1" x14ac:dyDescent="0.25">
      <c r="A40" s="69">
        <v>31</v>
      </c>
      <c r="B40" s="74" t="s">
        <v>168</v>
      </c>
      <c r="C40" s="99"/>
      <c r="D40" s="99"/>
      <c r="E40" s="99"/>
    </row>
    <row r="41" spans="1:11" ht="73.5" customHeight="1" x14ac:dyDescent="0.25">
      <c r="A41" s="69">
        <v>32</v>
      </c>
      <c r="B41" s="74" t="s">
        <v>169</v>
      </c>
      <c r="C41" s="99"/>
      <c r="D41" s="99"/>
      <c r="E41" s="99"/>
    </row>
    <row r="42" spans="1:11" ht="73.5" customHeight="1" x14ac:dyDescent="0.25">
      <c r="A42" s="69">
        <v>33</v>
      </c>
      <c r="B42" s="74" t="s">
        <v>170</v>
      </c>
      <c r="C42" s="99"/>
      <c r="D42" s="99"/>
      <c r="E42" s="99"/>
    </row>
    <row r="43" spans="1:11" ht="63.75" customHeight="1" x14ac:dyDescent="0.25">
      <c r="A43" s="69">
        <v>34</v>
      </c>
      <c r="B43" s="74" t="s">
        <v>171</v>
      </c>
      <c r="C43" s="99"/>
      <c r="D43" s="99"/>
      <c r="E43" s="99"/>
    </row>
    <row r="44" spans="1:11" ht="15.75" x14ac:dyDescent="0.25">
      <c r="A44" s="52" t="s">
        <v>129</v>
      </c>
      <c r="B44" s="77"/>
      <c r="C44" s="51"/>
      <c r="D44" s="51"/>
      <c r="E44" s="53"/>
      <c r="F44" s="53"/>
      <c r="G44" s="53"/>
      <c r="H44" s="53"/>
      <c r="I44" s="53"/>
      <c r="J44" s="53"/>
      <c r="K44" s="53"/>
    </row>
    <row r="45" spans="1:11" s="24" customFormat="1" ht="32.25" customHeight="1" x14ac:dyDescent="0.3">
      <c r="A45" s="88"/>
      <c r="B45" s="89" t="s">
        <v>234</v>
      </c>
      <c r="C45" s="90"/>
      <c r="D45" s="91"/>
      <c r="E45" s="91"/>
      <c r="F45" s="54"/>
      <c r="G45" s="54"/>
      <c r="H45" s="54"/>
      <c r="I45" s="54"/>
      <c r="J45" s="54"/>
    </row>
    <row r="46" spans="1:11" s="24" customFormat="1" ht="18.75" x14ac:dyDescent="0.3">
      <c r="A46" s="88"/>
      <c r="B46" s="89" t="s">
        <v>34</v>
      </c>
      <c r="C46" s="90"/>
      <c r="D46" s="91"/>
      <c r="E46" s="91"/>
      <c r="F46" s="54"/>
      <c r="G46" s="54"/>
      <c r="H46" s="54"/>
      <c r="I46" s="54"/>
      <c r="J46" s="54"/>
    </row>
    <row r="47" spans="1:11" s="24" customFormat="1" ht="18.75" x14ac:dyDescent="0.3">
      <c r="A47" s="88"/>
      <c r="B47" s="89"/>
      <c r="C47" s="90"/>
      <c r="D47" s="91"/>
      <c r="E47" s="91"/>
      <c r="F47" s="54"/>
      <c r="G47" s="54"/>
      <c r="H47" s="54"/>
      <c r="I47" s="54"/>
      <c r="J47" s="54"/>
    </row>
    <row r="48" spans="1:11" s="24" customFormat="1" ht="18.75" x14ac:dyDescent="0.3">
      <c r="A48" s="88"/>
      <c r="B48" s="89" t="s">
        <v>235</v>
      </c>
      <c r="C48" s="90"/>
      <c r="D48" s="91"/>
      <c r="E48" s="91"/>
      <c r="F48" s="54"/>
      <c r="G48" s="54"/>
      <c r="H48" s="54"/>
      <c r="I48" s="54"/>
      <c r="J48" s="54"/>
    </row>
    <row r="49" spans="1:11" s="24" customFormat="1" ht="18.75" x14ac:dyDescent="0.3">
      <c r="A49" s="88"/>
      <c r="B49" s="89" t="s">
        <v>35</v>
      </c>
      <c r="C49" s="90"/>
      <c r="D49" s="91"/>
      <c r="E49" s="91"/>
      <c r="F49" s="54"/>
      <c r="G49" s="54"/>
      <c r="H49" s="54"/>
      <c r="I49" s="54"/>
      <c r="J49" s="54"/>
    </row>
    <row r="50" spans="1:11" x14ac:dyDescent="0.25">
      <c r="E50" s="53"/>
      <c r="F50" s="53"/>
      <c r="G50" s="53"/>
      <c r="H50" s="53"/>
      <c r="I50" s="53"/>
      <c r="J50" s="53"/>
      <c r="K50" s="53"/>
    </row>
    <row r="51" spans="1:11" x14ac:dyDescent="0.25">
      <c r="E51" s="53"/>
      <c r="F51" s="53"/>
      <c r="G51" s="53"/>
      <c r="H51" s="53"/>
      <c r="I51" s="53"/>
      <c r="J51" s="53"/>
      <c r="K51" s="53"/>
    </row>
  </sheetData>
  <sheetProtection password="C66D" sheet="1" objects="1" scenarios="1" formatColumns="0" formatRows="0"/>
  <mergeCells count="9">
    <mergeCell ref="A8:A9"/>
    <mergeCell ref="B8:B9"/>
    <mergeCell ref="C8:C9"/>
    <mergeCell ref="D8:E8"/>
    <mergeCell ref="A3:E3"/>
    <mergeCell ref="A4:E4"/>
    <mergeCell ref="A5:E5"/>
    <mergeCell ref="A6:E6"/>
    <mergeCell ref="A7:D7"/>
  </mergeCells>
  <pageMargins left="0.23622047244094491" right="0.23622047244094491" top="0.74803149606299213" bottom="0.74803149606299213" header="0.31496062992125984" footer="0.31496062992125984"/>
  <pageSetup paperSize="9" scale="73" fitToHeight="1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G13" sqref="G13"/>
    </sheetView>
  </sheetViews>
  <sheetFormatPr defaultRowHeight="15" x14ac:dyDescent="0.25"/>
  <cols>
    <col min="1" max="1" width="7.5703125" style="9" customWidth="1"/>
    <col min="2" max="2" width="40.85546875" customWidth="1"/>
    <col min="3" max="3" width="10.140625" style="13" customWidth="1"/>
    <col min="4" max="10" width="10.140625" customWidth="1"/>
    <col min="11" max="11" width="9.42578125" customWidth="1"/>
    <col min="12" max="12" width="11.28515625" customWidth="1"/>
  </cols>
  <sheetData>
    <row r="1" spans="1:13" ht="18.75" x14ac:dyDescent="0.3">
      <c r="L1" s="1" t="s">
        <v>36</v>
      </c>
    </row>
    <row r="2" spans="1:13" ht="57.75" customHeight="1" x14ac:dyDescent="0.3">
      <c r="A2" s="132" t="s">
        <v>192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3" ht="32.25" customHeight="1" x14ac:dyDescent="0.35">
      <c r="A3" s="133" t="s">
        <v>237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3" ht="18.75" x14ac:dyDescent="0.3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ht="18.75" x14ac:dyDescent="0.3">
      <c r="A5" s="135" t="s">
        <v>161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3" ht="18.75" x14ac:dyDescent="0.25">
      <c r="A6" s="10"/>
    </row>
    <row r="7" spans="1:13" ht="24" customHeight="1" x14ac:dyDescent="0.25">
      <c r="A7" s="136" t="s">
        <v>1</v>
      </c>
      <c r="B7" s="131" t="s">
        <v>2</v>
      </c>
      <c r="C7" s="131" t="s">
        <v>3</v>
      </c>
      <c r="D7" s="131" t="s">
        <v>4</v>
      </c>
      <c r="E7" s="131" t="s">
        <v>5</v>
      </c>
      <c r="F7" s="131"/>
      <c r="G7" s="131" t="s">
        <v>6</v>
      </c>
      <c r="H7" s="131" t="s">
        <v>7</v>
      </c>
      <c r="I7" s="131" t="s">
        <v>8</v>
      </c>
      <c r="J7" s="131" t="s">
        <v>9</v>
      </c>
      <c r="K7" s="131" t="s">
        <v>10</v>
      </c>
      <c r="L7" s="131" t="s">
        <v>11</v>
      </c>
    </row>
    <row r="8" spans="1:13" ht="18.75" x14ac:dyDescent="0.25">
      <c r="A8" s="136"/>
      <c r="B8" s="131"/>
      <c r="C8" s="131"/>
      <c r="D8" s="131"/>
      <c r="E8" s="17" t="s">
        <v>12</v>
      </c>
      <c r="F8" s="80" t="s">
        <v>13</v>
      </c>
      <c r="G8" s="131"/>
      <c r="H8" s="131"/>
      <c r="I8" s="131"/>
      <c r="J8" s="131"/>
      <c r="K8" s="131"/>
      <c r="L8" s="131"/>
    </row>
    <row r="9" spans="1:13" ht="48.75" customHeight="1" x14ac:dyDescent="0.25">
      <c r="A9" s="11">
        <v>1</v>
      </c>
      <c r="B9" s="18" t="s">
        <v>14</v>
      </c>
      <c r="C9" s="6" t="s">
        <v>15</v>
      </c>
      <c r="D9" s="100">
        <v>205</v>
      </c>
      <c r="E9" s="100">
        <v>201</v>
      </c>
      <c r="F9" s="101">
        <v>201</v>
      </c>
      <c r="G9" s="101">
        <v>198</v>
      </c>
      <c r="H9" s="101">
        <v>196</v>
      </c>
      <c r="I9" s="101">
        <v>195</v>
      </c>
      <c r="J9" s="101">
        <v>185</v>
      </c>
      <c r="K9" s="6" t="s">
        <v>15</v>
      </c>
      <c r="L9" s="6" t="s">
        <v>15</v>
      </c>
      <c r="M9" t="s">
        <v>143</v>
      </c>
    </row>
    <row r="10" spans="1:13" ht="144.75" customHeight="1" x14ac:dyDescent="0.25">
      <c r="A10" s="11">
        <v>2</v>
      </c>
      <c r="B10" s="18" t="s">
        <v>33</v>
      </c>
      <c r="C10" s="4">
        <v>49</v>
      </c>
      <c r="D10" s="5">
        <v>53</v>
      </c>
      <c r="E10" s="8">
        <v>59</v>
      </c>
      <c r="F10" s="55">
        <v>59</v>
      </c>
      <c r="G10" s="4">
        <v>65</v>
      </c>
      <c r="H10" s="4">
        <v>74</v>
      </c>
      <c r="I10" s="4">
        <v>85</v>
      </c>
      <c r="J10" s="4">
        <v>100</v>
      </c>
      <c r="K10" s="6" t="s">
        <v>15</v>
      </c>
      <c r="L10" s="6" t="s">
        <v>15</v>
      </c>
    </row>
    <row r="11" spans="1:13" ht="63.75" customHeight="1" x14ac:dyDescent="0.25">
      <c r="A11" s="11">
        <v>4</v>
      </c>
      <c r="B11" s="102" t="s">
        <v>193</v>
      </c>
      <c r="C11" s="4" t="s">
        <v>15</v>
      </c>
      <c r="D11" s="56">
        <f t="shared" ref="D11:J11" si="0">D14/D12*100</f>
        <v>100</v>
      </c>
      <c r="E11" s="56">
        <f t="shared" si="0"/>
        <v>66.286374133949195</v>
      </c>
      <c r="F11" s="56">
        <f t="shared" si="0"/>
        <v>66.64035291386115</v>
      </c>
      <c r="G11" s="56">
        <f t="shared" si="0"/>
        <v>73.700107411385602</v>
      </c>
      <c r="H11" s="56">
        <f t="shared" si="0"/>
        <v>82.399600399600402</v>
      </c>
      <c r="I11" s="56">
        <f t="shared" si="0"/>
        <v>100</v>
      </c>
      <c r="J11" s="56">
        <f t="shared" si="0"/>
        <v>100</v>
      </c>
      <c r="K11" s="6" t="s">
        <v>15</v>
      </c>
      <c r="L11" s="6" t="s">
        <v>15</v>
      </c>
    </row>
    <row r="12" spans="1:13" ht="39.75" customHeight="1" x14ac:dyDescent="0.25">
      <c r="A12" s="11">
        <v>5</v>
      </c>
      <c r="B12" s="18" t="s">
        <v>16</v>
      </c>
      <c r="C12" s="5" t="s">
        <v>15</v>
      </c>
      <c r="D12" s="61">
        <v>39968.5</v>
      </c>
      <c r="E12" s="61">
        <v>43300</v>
      </c>
      <c r="F12" s="61">
        <v>43070</v>
      </c>
      <c r="G12" s="61">
        <v>46550</v>
      </c>
      <c r="H12" s="61">
        <v>50050</v>
      </c>
      <c r="I12" s="61">
        <v>56256</v>
      </c>
      <c r="J12" s="61">
        <v>62838</v>
      </c>
      <c r="K12" s="6" t="s">
        <v>15</v>
      </c>
      <c r="L12" s="6" t="s">
        <v>15</v>
      </c>
    </row>
    <row r="13" spans="1:13" s="15" customFormat="1" ht="46.5" customHeight="1" x14ac:dyDescent="0.25">
      <c r="A13" s="11">
        <v>6</v>
      </c>
      <c r="B13" s="18" t="s">
        <v>17</v>
      </c>
      <c r="C13" s="5" t="s">
        <v>15</v>
      </c>
      <c r="D13" s="5" t="s">
        <v>15</v>
      </c>
      <c r="E13" s="22">
        <f>E12/D12*100</f>
        <v>108.33531405982211</v>
      </c>
      <c r="F13" s="22">
        <f>F12/D12*100</f>
        <v>107.75986089045122</v>
      </c>
      <c r="G13" s="22">
        <f>G12/F12*100</f>
        <v>108.07986997910379</v>
      </c>
      <c r="H13" s="22">
        <f>H12/G12*100</f>
        <v>107.51879699248121</v>
      </c>
      <c r="I13" s="22">
        <f>I12/H12*100</f>
        <v>112.3996003996004</v>
      </c>
      <c r="J13" s="22">
        <f>J12/I12*100</f>
        <v>111.70008532423208</v>
      </c>
      <c r="K13" s="6" t="s">
        <v>15</v>
      </c>
      <c r="L13" s="6" t="s">
        <v>15</v>
      </c>
    </row>
    <row r="14" spans="1:13" ht="60.75" customHeight="1" x14ac:dyDescent="0.25">
      <c r="A14" s="11">
        <v>7</v>
      </c>
      <c r="B14" s="18" t="s">
        <v>18</v>
      </c>
      <c r="C14" s="5" t="s">
        <v>15</v>
      </c>
      <c r="D14" s="103">
        <v>39968.5</v>
      </c>
      <c r="E14" s="103">
        <v>28702</v>
      </c>
      <c r="F14" s="103">
        <v>28702</v>
      </c>
      <c r="G14" s="61">
        <v>34307.4</v>
      </c>
      <c r="H14" s="61">
        <v>41241</v>
      </c>
      <c r="I14" s="61">
        <v>56256</v>
      </c>
      <c r="J14" s="61">
        <v>62838</v>
      </c>
      <c r="K14" s="6" t="s">
        <v>15</v>
      </c>
      <c r="L14" s="6" t="s">
        <v>15</v>
      </c>
      <c r="M14" t="s">
        <v>143</v>
      </c>
    </row>
    <row r="15" spans="1:13" ht="15.75" x14ac:dyDescent="0.25">
      <c r="A15" s="11">
        <v>8</v>
      </c>
      <c r="B15" s="18" t="s">
        <v>17</v>
      </c>
      <c r="C15" s="5" t="s">
        <v>15</v>
      </c>
      <c r="D15" s="5" t="s">
        <v>15</v>
      </c>
      <c r="E15" s="21">
        <f>E14/D14</f>
        <v>0.7181155159688255</v>
      </c>
      <c r="F15" s="21">
        <f>F14/D14</f>
        <v>0.7181155159688255</v>
      </c>
      <c r="G15" s="21">
        <f>G14/E14</f>
        <v>1.1952964950177689</v>
      </c>
      <c r="H15" s="21">
        <f>H14/G14</f>
        <v>1.2021021703772363</v>
      </c>
      <c r="I15" s="21">
        <f>I14/H14</f>
        <v>1.3640794355132029</v>
      </c>
      <c r="J15" s="21">
        <f>J14/I14</f>
        <v>1.1170008532423208</v>
      </c>
      <c r="K15" s="6" t="s">
        <v>15</v>
      </c>
      <c r="L15" s="6" t="s">
        <v>15</v>
      </c>
    </row>
    <row r="16" spans="1:13" ht="63" x14ac:dyDescent="0.25">
      <c r="A16" s="11">
        <v>9</v>
      </c>
      <c r="B16" s="18" t="s">
        <v>19</v>
      </c>
      <c r="C16" s="5" t="s">
        <v>15</v>
      </c>
      <c r="D16" s="56">
        <f t="shared" ref="D16:J16" si="1">D26/D18*100</f>
        <v>1.754385964912281</v>
      </c>
      <c r="E16" s="56">
        <f t="shared" si="1"/>
        <v>1.7758046614872367</v>
      </c>
      <c r="F16" s="56">
        <f t="shared" si="1"/>
        <v>1.8867924528301887</v>
      </c>
      <c r="G16" s="56">
        <f t="shared" si="1"/>
        <v>1.8850141376060323</v>
      </c>
      <c r="H16" s="56">
        <f t="shared" si="1"/>
        <v>1.9002375296912115</v>
      </c>
      <c r="I16" s="56">
        <f t="shared" si="1"/>
        <v>1.6336056009334889</v>
      </c>
      <c r="J16" s="56">
        <f t="shared" si="1"/>
        <v>1.8171806167400879</v>
      </c>
      <c r="K16" s="6" t="s">
        <v>15</v>
      </c>
      <c r="L16" s="6" t="s">
        <v>15</v>
      </c>
    </row>
    <row r="17" spans="1:13" s="16" customFormat="1" ht="36" customHeight="1" x14ac:dyDescent="0.25">
      <c r="A17" s="11">
        <v>10</v>
      </c>
      <c r="B17" s="18" t="s">
        <v>20</v>
      </c>
      <c r="C17" s="101">
        <v>30.2</v>
      </c>
      <c r="D17" s="101">
        <v>30.2</v>
      </c>
      <c r="E17" s="101">
        <v>30.2</v>
      </c>
      <c r="F17" s="101">
        <v>30.2</v>
      </c>
      <c r="G17" s="101">
        <v>30.2</v>
      </c>
      <c r="H17" s="101">
        <v>30.2</v>
      </c>
      <c r="I17" s="101">
        <v>30.2</v>
      </c>
      <c r="J17" s="101">
        <v>30.2</v>
      </c>
      <c r="K17" s="6" t="s">
        <v>15</v>
      </c>
      <c r="L17" s="6" t="s">
        <v>15</v>
      </c>
    </row>
    <row r="18" spans="1:13" ht="45.75" customHeight="1" x14ac:dyDescent="0.25">
      <c r="A18" s="11">
        <v>11</v>
      </c>
      <c r="B18" s="18" t="s">
        <v>21</v>
      </c>
      <c r="C18" s="101"/>
      <c r="D18" s="101">
        <v>74.099999999999994</v>
      </c>
      <c r="E18" s="101">
        <f>ROUND(E9*E14*12*1.302/1000000,1)</f>
        <v>90.1</v>
      </c>
      <c r="F18" s="101">
        <f t="shared" ref="F18:J18" si="2">ROUND(F9*F14*12*1.302/1000000,1)</f>
        <v>90.1</v>
      </c>
      <c r="G18" s="101">
        <f t="shared" si="2"/>
        <v>106.1</v>
      </c>
      <c r="H18" s="101">
        <f t="shared" si="2"/>
        <v>126.3</v>
      </c>
      <c r="I18" s="101">
        <f t="shared" si="2"/>
        <v>171.4</v>
      </c>
      <c r="J18" s="101">
        <f t="shared" si="2"/>
        <v>181.6</v>
      </c>
      <c r="K18" s="6">
        <f>SUM(F18:H18)</f>
        <v>322.5</v>
      </c>
      <c r="L18" s="6">
        <f>SUM(F18:J18)</f>
        <v>675.5</v>
      </c>
      <c r="M18" t="s">
        <v>143</v>
      </c>
    </row>
    <row r="19" spans="1:13" ht="31.5" x14ac:dyDescent="0.25">
      <c r="A19" s="11">
        <v>12</v>
      </c>
      <c r="B19" s="18" t="s">
        <v>22</v>
      </c>
      <c r="C19" s="5" t="s">
        <v>15</v>
      </c>
      <c r="D19" s="23">
        <f>D18-C18</f>
        <v>74.099999999999994</v>
      </c>
      <c r="E19" s="7">
        <f>E18-D18</f>
        <v>16</v>
      </c>
      <c r="F19" s="7">
        <f>F18-D18</f>
        <v>16</v>
      </c>
      <c r="G19" s="7">
        <f>G18-D18</f>
        <v>32</v>
      </c>
      <c r="H19" s="7">
        <f>H18-D18</f>
        <v>52.2</v>
      </c>
      <c r="I19" s="7">
        <f>I18-D18</f>
        <v>97.300000000000011</v>
      </c>
      <c r="J19" s="7">
        <f>J18-D18</f>
        <v>107.5</v>
      </c>
      <c r="K19" s="6">
        <f>SUM(F19:H19)</f>
        <v>100.2</v>
      </c>
      <c r="L19" s="6">
        <f>SUM(F19:J19)</f>
        <v>305</v>
      </c>
    </row>
    <row r="20" spans="1:13" ht="15.75" x14ac:dyDescent="0.25">
      <c r="A20" s="11">
        <v>13</v>
      </c>
      <c r="B20" s="18" t="s">
        <v>23</v>
      </c>
      <c r="C20" s="5"/>
      <c r="D20" s="7"/>
      <c r="E20" s="7"/>
      <c r="F20" s="7"/>
      <c r="G20" s="7"/>
      <c r="H20" s="7"/>
      <c r="I20" s="7"/>
      <c r="J20" s="7"/>
      <c r="K20" s="6"/>
      <c r="L20" s="6"/>
    </row>
    <row r="21" spans="1:13" ht="63" x14ac:dyDescent="0.25">
      <c r="A21" s="11">
        <v>14</v>
      </c>
      <c r="B21" s="19" t="s">
        <v>24</v>
      </c>
      <c r="C21" s="5" t="s">
        <v>15</v>
      </c>
      <c r="D21" s="60">
        <f t="shared" ref="D21:J21" si="3">D19-D26</f>
        <v>72.8</v>
      </c>
      <c r="E21" s="60">
        <f t="shared" si="3"/>
        <v>14.4</v>
      </c>
      <c r="F21" s="60">
        <f t="shared" si="3"/>
        <v>14.3</v>
      </c>
      <c r="G21" s="60">
        <f t="shared" si="3"/>
        <v>30</v>
      </c>
      <c r="H21" s="60">
        <f t="shared" si="3"/>
        <v>49.800000000000004</v>
      </c>
      <c r="I21" s="60">
        <f t="shared" si="3"/>
        <v>94.500000000000014</v>
      </c>
      <c r="J21" s="60">
        <f t="shared" si="3"/>
        <v>104.2</v>
      </c>
      <c r="K21" s="5">
        <f t="shared" ref="K21:K26" si="4">SUM(F21:H21)</f>
        <v>94.1</v>
      </c>
      <c r="L21" s="7">
        <f t="shared" ref="L21:L28" si="5">SUM(F21:J21)</f>
        <v>292.8</v>
      </c>
    </row>
    <row r="22" spans="1:13" ht="47.25" x14ac:dyDescent="0.25">
      <c r="A22" s="11">
        <v>15</v>
      </c>
      <c r="B22" s="20" t="s">
        <v>25</v>
      </c>
      <c r="C22" s="5" t="s">
        <v>15</v>
      </c>
      <c r="D22" s="5">
        <f t="shared" ref="D22:J22" si="6">D23+D24+D25</f>
        <v>0</v>
      </c>
      <c r="E22" s="5">
        <f t="shared" si="6"/>
        <v>2.2999999999999998</v>
      </c>
      <c r="F22" s="5">
        <f t="shared" si="6"/>
        <v>2.2999999999999998</v>
      </c>
      <c r="G22" s="5">
        <f t="shared" si="6"/>
        <v>3.7</v>
      </c>
      <c r="H22" s="5">
        <f t="shared" si="6"/>
        <v>7.6999999999999993</v>
      </c>
      <c r="I22" s="5">
        <f t="shared" si="6"/>
        <v>24</v>
      </c>
      <c r="J22" s="5">
        <f t="shared" si="6"/>
        <v>40</v>
      </c>
      <c r="K22" s="5">
        <f t="shared" si="4"/>
        <v>13.7</v>
      </c>
      <c r="L22" s="7">
        <f t="shared" si="5"/>
        <v>77.7</v>
      </c>
    </row>
    <row r="23" spans="1:13" ht="31.5" x14ac:dyDescent="0.25">
      <c r="A23" s="11">
        <v>16</v>
      </c>
      <c r="B23" s="20" t="s">
        <v>26</v>
      </c>
      <c r="C23" s="5" t="s">
        <v>15</v>
      </c>
      <c r="D23" s="104"/>
      <c r="E23" s="104">
        <v>1.2</v>
      </c>
      <c r="F23" s="104"/>
      <c r="G23" s="104">
        <v>1.2</v>
      </c>
      <c r="H23" s="104">
        <v>3.6</v>
      </c>
      <c r="I23" s="104">
        <v>18.7</v>
      </c>
      <c r="J23" s="104">
        <v>24.6</v>
      </c>
      <c r="K23" s="5">
        <f t="shared" si="4"/>
        <v>4.8</v>
      </c>
      <c r="L23" s="7">
        <f t="shared" si="5"/>
        <v>48.1</v>
      </c>
      <c r="M23" t="s">
        <v>143</v>
      </c>
    </row>
    <row r="24" spans="1:13" ht="63" x14ac:dyDescent="0.25">
      <c r="A24" s="11">
        <v>17</v>
      </c>
      <c r="B24" s="20" t="s">
        <v>27</v>
      </c>
      <c r="C24" s="5" t="s">
        <v>15</v>
      </c>
      <c r="D24" s="104"/>
      <c r="E24" s="104">
        <v>1.1000000000000001</v>
      </c>
      <c r="F24" s="104">
        <v>0.5</v>
      </c>
      <c r="G24" s="104">
        <v>2.2000000000000002</v>
      </c>
      <c r="H24" s="104">
        <v>3.5</v>
      </c>
      <c r="I24" s="104">
        <v>4.4000000000000004</v>
      </c>
      <c r="J24" s="104">
        <v>14.2</v>
      </c>
      <c r="K24" s="59">
        <f t="shared" si="4"/>
        <v>6.2</v>
      </c>
      <c r="L24" s="7">
        <f t="shared" si="5"/>
        <v>24.8</v>
      </c>
      <c r="M24" t="s">
        <v>143</v>
      </c>
    </row>
    <row r="25" spans="1:13" ht="45" customHeight="1" x14ac:dyDescent="0.25">
      <c r="A25" s="11">
        <v>18</v>
      </c>
      <c r="B25" s="19" t="s">
        <v>28</v>
      </c>
      <c r="C25" s="5" t="s">
        <v>15</v>
      </c>
      <c r="D25" s="104"/>
      <c r="E25" s="104"/>
      <c r="F25" s="104">
        <v>1.8</v>
      </c>
      <c r="G25" s="104">
        <v>0.3</v>
      </c>
      <c r="H25" s="104">
        <v>0.6</v>
      </c>
      <c r="I25" s="104">
        <v>0.9</v>
      </c>
      <c r="J25" s="104">
        <v>1.2</v>
      </c>
      <c r="K25" s="59">
        <f t="shared" si="4"/>
        <v>2.7</v>
      </c>
      <c r="L25" s="7">
        <f t="shared" si="5"/>
        <v>4.8</v>
      </c>
      <c r="M25" t="s">
        <v>143</v>
      </c>
    </row>
    <row r="26" spans="1:13" ht="47.25" customHeight="1" x14ac:dyDescent="0.25">
      <c r="A26" s="11">
        <v>19</v>
      </c>
      <c r="B26" s="19" t="s">
        <v>29</v>
      </c>
      <c r="C26" s="5" t="s">
        <v>15</v>
      </c>
      <c r="D26" s="104">
        <v>1.3</v>
      </c>
      <c r="E26" s="104">
        <v>1.6</v>
      </c>
      <c r="F26" s="104">
        <v>1.7</v>
      </c>
      <c r="G26" s="104">
        <v>2</v>
      </c>
      <c r="H26" s="104">
        <v>2.4</v>
      </c>
      <c r="I26" s="104">
        <v>2.8</v>
      </c>
      <c r="J26" s="104">
        <v>3.3</v>
      </c>
      <c r="K26" s="59">
        <f t="shared" si="4"/>
        <v>6.1</v>
      </c>
      <c r="L26" s="7">
        <f t="shared" si="5"/>
        <v>12.2</v>
      </c>
      <c r="M26" t="s">
        <v>143</v>
      </c>
    </row>
    <row r="27" spans="1:13" ht="78.75" x14ac:dyDescent="0.25">
      <c r="A27" s="11">
        <v>20</v>
      </c>
      <c r="B27" s="19" t="s">
        <v>30</v>
      </c>
      <c r="C27" s="7" t="s">
        <v>15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59">
        <v>0</v>
      </c>
      <c r="L27" s="7">
        <f t="shared" si="5"/>
        <v>0</v>
      </c>
    </row>
    <row r="28" spans="1:13" ht="47.25" x14ac:dyDescent="0.25">
      <c r="A28" s="11">
        <v>21</v>
      </c>
      <c r="B28" s="19" t="s">
        <v>31</v>
      </c>
      <c r="C28" s="7" t="s">
        <v>15</v>
      </c>
      <c r="D28" s="7">
        <f t="shared" ref="D28:J28" si="7">D21+D26+D27</f>
        <v>74.099999999999994</v>
      </c>
      <c r="E28" s="7">
        <f t="shared" si="7"/>
        <v>16</v>
      </c>
      <c r="F28" s="7">
        <f t="shared" si="7"/>
        <v>16</v>
      </c>
      <c r="G28" s="7">
        <f t="shared" si="7"/>
        <v>32</v>
      </c>
      <c r="H28" s="7">
        <f t="shared" si="7"/>
        <v>52.2</v>
      </c>
      <c r="I28" s="7">
        <f t="shared" si="7"/>
        <v>97.300000000000011</v>
      </c>
      <c r="J28" s="7">
        <f t="shared" si="7"/>
        <v>107.5</v>
      </c>
      <c r="K28" s="59">
        <f>SUM(F28:H28)</f>
        <v>100.2</v>
      </c>
      <c r="L28" s="7">
        <f t="shared" si="5"/>
        <v>305</v>
      </c>
    </row>
    <row r="29" spans="1:13" ht="63" x14ac:dyDescent="0.25">
      <c r="A29" s="11">
        <v>22</v>
      </c>
      <c r="B29" s="19" t="s">
        <v>32</v>
      </c>
      <c r="C29" s="4" t="s">
        <v>15</v>
      </c>
      <c r="D29" s="57">
        <f>D22/D28*100</f>
        <v>0</v>
      </c>
      <c r="E29" s="58">
        <f t="shared" ref="E29:L29" si="8">E22/E28</f>
        <v>0.14374999999999999</v>
      </c>
      <c r="F29" s="58">
        <f t="shared" si="8"/>
        <v>0.14374999999999999</v>
      </c>
      <c r="G29" s="58">
        <f t="shared" si="8"/>
        <v>0.11562500000000001</v>
      </c>
      <c r="H29" s="58">
        <f t="shared" si="8"/>
        <v>0.14750957854406127</v>
      </c>
      <c r="I29" s="58">
        <f t="shared" si="8"/>
        <v>0.24665981500513873</v>
      </c>
      <c r="J29" s="58">
        <f t="shared" si="8"/>
        <v>0.37209302325581395</v>
      </c>
      <c r="K29" s="58">
        <f t="shared" si="8"/>
        <v>0.1367265469061876</v>
      </c>
      <c r="L29" s="58">
        <f t="shared" si="8"/>
        <v>0.25475409836065577</v>
      </c>
    </row>
    <row r="30" spans="1:13" x14ac:dyDescent="0.25">
      <c r="A30" s="12"/>
      <c r="B30" s="3"/>
      <c r="C30" s="14"/>
      <c r="D30" s="3"/>
      <c r="E30" s="3"/>
      <c r="F30" s="3"/>
      <c r="G30" s="3"/>
      <c r="H30" s="3"/>
      <c r="I30" s="3"/>
      <c r="J30" s="3"/>
      <c r="K30" s="3"/>
      <c r="L30" s="3"/>
    </row>
    <row r="32" spans="1:13" x14ac:dyDescent="0.25">
      <c r="B32" s="91"/>
      <c r="C32" s="90"/>
      <c r="D32" s="91"/>
      <c r="E32" s="91"/>
      <c r="F32" s="91"/>
      <c r="G32" s="91"/>
      <c r="H32" s="91"/>
    </row>
    <row r="33" spans="1:8" ht="18.75" x14ac:dyDescent="0.3">
      <c r="B33" s="89" t="s">
        <v>232</v>
      </c>
      <c r="C33" s="90"/>
      <c r="D33" s="91"/>
      <c r="E33" s="91"/>
      <c r="F33" s="91"/>
      <c r="G33" s="91"/>
      <c r="H33" s="91"/>
    </row>
    <row r="34" spans="1:8" ht="18.75" x14ac:dyDescent="0.3">
      <c r="B34" s="89" t="s">
        <v>34</v>
      </c>
      <c r="C34" s="90"/>
      <c r="D34" s="91"/>
      <c r="E34" s="91"/>
      <c r="F34" s="91"/>
      <c r="G34" s="91"/>
      <c r="H34" s="91"/>
    </row>
    <row r="35" spans="1:8" ht="18.75" x14ac:dyDescent="0.3">
      <c r="B35" s="89"/>
      <c r="C35" s="90"/>
      <c r="D35" s="91"/>
      <c r="E35" s="91"/>
      <c r="F35" s="91"/>
      <c r="G35" s="91"/>
      <c r="H35" s="91"/>
    </row>
    <row r="36" spans="1:8" ht="18.75" x14ac:dyDescent="0.3">
      <c r="B36" s="89" t="s">
        <v>233</v>
      </c>
      <c r="C36" s="90"/>
      <c r="D36" s="91"/>
      <c r="E36" s="91"/>
      <c r="F36" s="91"/>
      <c r="G36" s="91"/>
      <c r="H36" s="91"/>
    </row>
    <row r="37" spans="1:8" ht="18.75" x14ac:dyDescent="0.3">
      <c r="A37"/>
      <c r="B37" s="89" t="s">
        <v>35</v>
      </c>
      <c r="C37" s="90"/>
      <c r="D37" s="91"/>
      <c r="E37" s="91"/>
      <c r="F37" s="91"/>
      <c r="G37" s="91"/>
      <c r="H37" s="91"/>
    </row>
    <row r="38" spans="1:8" x14ac:dyDescent="0.25">
      <c r="A38"/>
      <c r="B38" s="91"/>
      <c r="C38" s="90"/>
      <c r="D38" s="91"/>
      <c r="E38" s="91"/>
      <c r="F38" s="91"/>
      <c r="G38" s="91"/>
      <c r="H38" s="91"/>
    </row>
  </sheetData>
  <sheetProtection password="C66D" sheet="1" objects="1" scenarios="1" formatColumns="0" formatRows="0"/>
  <mergeCells count="15">
    <mergeCell ref="L7:L8"/>
    <mergeCell ref="A2:L2"/>
    <mergeCell ref="A3:L3"/>
    <mergeCell ref="A4:L4"/>
    <mergeCell ref="A5:L5"/>
    <mergeCell ref="A7:A8"/>
    <mergeCell ref="B7:B8"/>
    <mergeCell ref="C7:C8"/>
    <mergeCell ref="D7:D8"/>
    <mergeCell ref="E7:F7"/>
    <mergeCell ref="G7:G8"/>
    <mergeCell ref="H7:H8"/>
    <mergeCell ref="I7:I8"/>
    <mergeCell ref="J7:J8"/>
    <mergeCell ref="K7:K8"/>
  </mergeCells>
  <pageMargins left="0.23622047244094491" right="0.23622047244094491" top="0.74803149606299213" bottom="0.74803149606299213" header="0.31496062992125984" footer="0.31496062992125984"/>
  <pageSetup paperSize="9" scale="97" fitToHeight="3" orientation="landscape" blackAndWhite="1" r:id="rId1"/>
  <rowBreaks count="2" manualBreakCount="2">
    <brk id="1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 2</vt:lpstr>
      <vt:lpstr>Приложение 3</vt:lpstr>
      <vt:lpstr>'Приложение 1'!Заголовки_для_печати</vt:lpstr>
      <vt:lpstr>'Приложени 2'!Область_печати</vt:lpstr>
      <vt:lpstr>'Приложение 1'!Область_печати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Образцова</cp:lastModifiedBy>
  <cp:lastPrinted>2014-12-22T06:19:54Z</cp:lastPrinted>
  <dcterms:created xsi:type="dcterms:W3CDTF">2014-09-03T13:07:03Z</dcterms:created>
  <dcterms:modified xsi:type="dcterms:W3CDTF">2014-12-22T08:58:00Z</dcterms:modified>
</cp:coreProperties>
</file>