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'доходы'!$A$1:$F$161</definedName>
  </definedNames>
  <calcPr fullCalcOnLoad="1"/>
</workbook>
</file>

<file path=xl/sharedStrings.xml><?xml version="1.0" encoding="utf-8"?>
<sst xmlns="http://schemas.openxmlformats.org/spreadsheetml/2006/main" count="309" uniqueCount="270">
  <si>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</si>
  <si>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</si>
  <si>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</si>
  <si>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</si>
  <si>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</si>
  <si>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</si>
  <si>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</si>
  <si>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</si>
  <si>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</si>
  <si>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</si>
  <si>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</si>
  <si>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</si>
  <si>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</si>
  <si>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</si>
  <si>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</si>
  <si>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</si>
  <si>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</si>
  <si>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</si>
  <si>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</si>
  <si>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</si>
  <si>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</si>
  <si>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</si>
  <si>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</si>
  <si>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</si>
  <si>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</si>
  <si>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</si>
  <si>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</si>
  <si>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</si>
  <si>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</si>
  <si>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</si>
  <si>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</si>
  <si>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</si>
  <si>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</si>
  <si>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</si>
  <si>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</si>
  <si>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</si>
  <si>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</si>
  <si>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</si>
  <si>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</si>
  <si>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</si>
  <si>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</si>
  <si>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</si>
  <si>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</si>
  <si>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</si>
  <si>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</si>
  <si>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</si>
  <si>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</si>
  <si>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</si>
  <si>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</si>
  <si>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</si>
  <si>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</si>
  <si>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</si>
  <si>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</si>
  <si>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</si>
  <si>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</si>
  <si>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</si>
  <si>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</si>
  <si>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</si>
  <si>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</si>
  <si>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</si>
  <si>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</si>
  <si>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</si>
  <si>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</si>
  <si>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</si>
  <si>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</si>
  <si>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</si>
  <si>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</si>
  <si>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</si>
  <si>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</si>
  <si>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</si>
  <si>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</si>
  <si>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</si>
  <si>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</si>
  <si>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</si>
  <si>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</si>
  <si>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</si>
  <si>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</si>
  <si>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</si>
  <si>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</si>
  <si>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</si>
  <si>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</si>
  <si>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</si>
  <si>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</si>
  <si>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</si>
  <si>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</si>
  <si>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</si>
  <si>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</si>
  <si>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</si>
  <si>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</si>
  <si>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</si>
  <si>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</si>
  <si>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</si>
  <si>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</si>
  <si>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</si>
  <si>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</si>
  <si>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</si>
  <si>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</si>
  <si>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</si>
  <si>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</si>
  <si>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</si>
  <si>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</si>
  <si>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</si>
  <si>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</si>
  <si>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</si>
  <si>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</si>
  <si>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</si>
  <si>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</si>
  <si>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</si>
  <si>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</si>
  <si>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</si>
  <si>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</si>
  <si>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</si>
  <si>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</si>
  <si>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</si>
  <si>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</si>
  <si>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</si>
  <si>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</si>
  <si>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</si>
  <si>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</si>
  <si>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</si>
  <si>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</si>
  <si>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</si>
  <si>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</si>
  <si>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</si>
  <si>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</si>
  <si>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</si>
  <si>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</si>
  <si>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</si>
  <si>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</si>
  <si>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</si>
  <si>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</si>
  <si>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</si>
  <si>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</si>
  <si>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</si>
  <si>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</si>
  <si>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</si>
  <si>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</si>
  <si>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</si>
  <si>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</si>
  <si>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</si>
  <si>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</si>
  <si>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</si>
  <si>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</si>
  <si>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</si>
  <si>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</si>
  <si>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</si>
  <si>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</si>
  <si>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</si>
  <si>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</si>
  <si>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</si>
  <si>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</si>
  <si>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</si>
  <si>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</si>
  <si>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</si>
  <si>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</si>
  <si>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</si>
  <si>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</si>
  <si>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</si>
  <si>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</si>
  <si>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</si>
  <si>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</si>
  <si>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</si>
  <si>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</si>
  <si>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</si>
  <si>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</si>
  <si>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</si>
  <si>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</si>
  <si>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</si>
  <si>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</si>
  <si>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</si>
  <si>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</si>
  <si>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</si>
  <si>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</si>
  <si>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</si>
  <si>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</si>
  <si>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</si>
  <si>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</si>
  <si>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</si>
  <si>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</si>
  <si>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</si>
  <si>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</si>
  <si>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</si>
  <si>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</si>
  <si>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</si>
  <si>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</si>
  <si>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</si>
  <si>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</si>
  <si>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</si>
  <si>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</si>
  <si>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</si>
  <si>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</si>
  <si>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</si>
  <si>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</si>
  <si>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</si>
  <si>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</si>
  <si>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</si>
  <si>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</si>
  <si>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</si>
  <si>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</si>
  <si>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</si>
  <si>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</si>
  <si>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</si>
  <si>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</si>
  <si>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</si>
  <si>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</si>
  <si>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</si>
  <si>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</si>
  <si>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</si>
  <si>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</si>
  <si>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</si>
  <si>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</si>
  <si>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</si>
  <si>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</si>
  <si>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</si>
  <si>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</si>
  <si>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</si>
  <si>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</si>
  <si>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</si>
  <si>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</si>
  <si>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</si>
  <si>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</si>
  <si>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</si>
  <si>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</si>
  <si>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</si>
  <si>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</si>
  <si>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</si>
  <si>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</si>
  <si>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</si>
  <si>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</si>
  <si>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</si>
  <si>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</si>
  <si>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</si>
  <si>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</si>
  <si>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</si>
  <si>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</si>
  <si>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</si>
  <si>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</si>
  <si>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</si>
  <si>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</si>
  <si>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</si>
  <si>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</si>
  <si>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</si>
  <si>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</si>
  <si>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</si>
  <si>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</si>
  <si>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</si>
  <si>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</si>
  <si>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</si>
  <si>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</si>
  <si>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</si>
  <si>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</si>
  <si>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</si>
  <si>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</si>
  <si>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</si>
  <si>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</si>
  <si>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</si>
  <si>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</si>
  <si>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</si>
  <si>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</si>
  <si>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</si>
  <si>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</si>
  <si>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</si>
  <si>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</si>
  <si>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</si>
  <si>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</si>
  <si>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</si>
  <si>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</si>
  <si>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</si>
  <si>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</si>
  <si>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 xml:space="preserve">                                     от20.06.2016  №39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</si>
</sst>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11">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0"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3" fillId="0" borderId="0" xfId="0" applyFont="1" applyFill="1" applyAlignment="1">
      <alignment vertical="center"/>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4" fontId="9" fillId="0" borderId="10" xfId="0" applyNumberFormat="1" applyFont="1" applyFill="1" applyBorder="1" applyAlignment="1" quotePrefix="1">
      <alignment vertical="center" wrapText="1"/>
    </xf>
    <xf numFmtId="0" fontId="55"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tabSelected="1" view="pageBreakPreview" zoomScale="75" zoomScaleNormal="75" zoomScaleSheetLayoutView="75" zoomScalePageLayoutView="0" workbookViewId="0" topLeftCell="A1">
      <selection activeCell="A5" sqref="A5:E5"/>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6" width="48.25390625" style="2" hidden="1" customWidth="1"/>
    <col min="7" max="7" width="11.625" style="2" bestFit="1" customWidth="1"/>
    <col min="8" max="16384" width="9.125" style="2" customWidth="1"/>
  </cols>
  <sheetData>
    <row r="1" spans="1:5" s="63" customFormat="1" ht="15.75" customHeight="1">
      <c r="A1" s="108"/>
      <c r="B1" s="108"/>
      <c r="C1" s="108" t="s">
        <v>201</v>
      </c>
      <c r="D1" s="108"/>
      <c r="E1" s="108"/>
    </row>
    <row r="2" spans="1:5" s="63" customFormat="1" ht="15.75" customHeight="1">
      <c r="A2" s="109" t="s">
        <v>200</v>
      </c>
      <c r="B2" s="109"/>
      <c r="C2" s="109"/>
      <c r="D2" s="109"/>
      <c r="E2" s="109"/>
    </row>
    <row r="3" spans="1:5" s="63" customFormat="1" ht="15.75" customHeight="1">
      <c r="A3" s="110" t="s">
        <v>269</v>
      </c>
      <c r="B3" s="110"/>
      <c r="C3" s="110"/>
      <c r="D3" s="110"/>
      <c r="E3" s="110"/>
    </row>
    <row r="4" spans="1:5" s="63" customFormat="1" ht="15.75" customHeight="1">
      <c r="A4" s="70"/>
      <c r="B4" s="70"/>
      <c r="C4" s="71"/>
      <c r="D4" s="71"/>
      <c r="E4" s="71"/>
    </row>
    <row r="5" spans="1:6" s="63" customFormat="1" ht="27" customHeight="1">
      <c r="A5" s="107" t="s">
        <v>259</v>
      </c>
      <c r="B5" s="107"/>
      <c r="C5" s="107"/>
      <c r="D5" s="107"/>
      <c r="E5" s="107"/>
      <c r="F5" s="72"/>
    </row>
    <row r="6" spans="1:5" s="63" customFormat="1" ht="20.25" customHeight="1">
      <c r="A6" s="107"/>
      <c r="B6" s="107"/>
      <c r="C6" s="107"/>
      <c r="D6" s="107"/>
      <c r="E6" s="107"/>
    </row>
    <row r="7" spans="1:5" s="63" customFormat="1" ht="16.5" customHeight="1">
      <c r="A7" s="73"/>
      <c r="B7" s="73"/>
      <c r="C7" s="71"/>
      <c r="D7" s="71"/>
      <c r="E7" s="71"/>
    </row>
    <row r="8" spans="1:5" s="63" customFormat="1" ht="37.5">
      <c r="A8" s="11" t="s">
        <v>38</v>
      </c>
      <c r="B8" s="11" t="s">
        <v>160</v>
      </c>
      <c r="C8" s="11" t="s">
        <v>182</v>
      </c>
      <c r="D8" s="11" t="s">
        <v>202</v>
      </c>
      <c r="E8" s="11" t="s">
        <v>182</v>
      </c>
    </row>
    <row r="9" spans="1:5" s="59" customFormat="1" ht="15.75">
      <c r="A9" s="64">
        <v>1</v>
      </c>
      <c r="B9" s="64">
        <v>2</v>
      </c>
      <c r="C9" s="64"/>
      <c r="D9" s="64"/>
      <c r="E9" s="64">
        <v>3</v>
      </c>
    </row>
    <row r="10" spans="1:5" s="63" customFormat="1" ht="18.75">
      <c r="A10" s="55" t="s">
        <v>4</v>
      </c>
      <c r="B10" s="65" t="s">
        <v>3</v>
      </c>
      <c r="C10" s="37">
        <f>C11+C50</f>
        <v>879539495</v>
      </c>
      <c r="D10" s="37">
        <f>D11+D50</f>
        <v>8960970</v>
      </c>
      <c r="E10" s="37">
        <f>E11+E50</f>
        <v>888500465</v>
      </c>
    </row>
    <row r="11" spans="1:5" s="63" customFormat="1" ht="18.75">
      <c r="A11" s="55" t="s">
        <v>5</v>
      </c>
      <c r="B11" s="55"/>
      <c r="C11" s="37">
        <f>C12+C18+C24+C38+C43+C48</f>
        <v>541238517</v>
      </c>
      <c r="D11" s="37">
        <f>D12+D18+D24+D38+D43</f>
        <v>8200</v>
      </c>
      <c r="E11" s="37">
        <f>E12+E18+E24+E38+E43</f>
        <v>541246717</v>
      </c>
    </row>
    <row r="12" spans="1:5" s="63" customFormat="1" ht="25.5" customHeight="1">
      <c r="A12" s="11" t="s">
        <v>7</v>
      </c>
      <c r="B12" s="16" t="s">
        <v>6</v>
      </c>
      <c r="C12" s="37">
        <f>C13</f>
        <v>430640000</v>
      </c>
      <c r="D12" s="37">
        <f>D13</f>
        <v>0</v>
      </c>
      <c r="E12" s="37">
        <f>E13</f>
        <v>430640000</v>
      </c>
    </row>
    <row r="13" spans="1:8" s="63" customFormat="1" ht="24" customHeight="1">
      <c r="A13" s="14" t="s">
        <v>9</v>
      </c>
      <c r="B13" s="5" t="s">
        <v>8</v>
      </c>
      <c r="C13" s="42">
        <f>C14+C15+C16+C17</f>
        <v>430640000</v>
      </c>
      <c r="D13" s="42">
        <f>D14+D15+D16+D17</f>
        <v>0</v>
      </c>
      <c r="E13" s="42">
        <f>E14+E15+E16+E17</f>
        <v>430640000</v>
      </c>
      <c r="H13" s="66"/>
    </row>
    <row r="14" spans="1:6" s="63" customFormat="1" ht="75.75" customHeight="1">
      <c r="A14" s="8" t="s">
        <v>110</v>
      </c>
      <c r="B14" s="9" t="s">
        <v>39</v>
      </c>
      <c r="C14" s="25">
        <v>426100000</v>
      </c>
      <c r="D14" s="25">
        <v>0</v>
      </c>
      <c r="E14" s="25">
        <f>C14+D14</f>
        <v>426100000</v>
      </c>
      <c r="F14" s="58"/>
    </row>
    <row r="15" spans="1:6" s="63" customFormat="1" ht="114" customHeight="1">
      <c r="A15" s="8" t="s">
        <v>121</v>
      </c>
      <c r="B15" s="9" t="s">
        <v>41</v>
      </c>
      <c r="C15" s="25">
        <v>3500000</v>
      </c>
      <c r="D15" s="25">
        <v>0</v>
      </c>
      <c r="E15" s="25">
        <f>C15+D15</f>
        <v>3500000</v>
      </c>
      <c r="F15" s="58"/>
    </row>
    <row r="16" spans="1:6" s="63" customFormat="1" ht="52.5" customHeight="1">
      <c r="A16" s="4" t="s">
        <v>111</v>
      </c>
      <c r="B16" s="9" t="s">
        <v>138</v>
      </c>
      <c r="C16" s="25">
        <v>1000000</v>
      </c>
      <c r="D16" s="25">
        <v>0</v>
      </c>
      <c r="E16" s="25">
        <f>C16+D16</f>
        <v>1000000</v>
      </c>
      <c r="F16" s="58"/>
    </row>
    <row r="17" spans="1:6" s="63" customFormat="1" ht="99" customHeight="1">
      <c r="A17" s="4" t="s">
        <v>112</v>
      </c>
      <c r="B17" s="9" t="s">
        <v>40</v>
      </c>
      <c r="C17" s="25">
        <v>40000</v>
      </c>
      <c r="D17" s="25">
        <v>0</v>
      </c>
      <c r="E17" s="25">
        <f>C17+D17</f>
        <v>40000</v>
      </c>
      <c r="F17" s="58"/>
    </row>
    <row r="18" spans="1:6" s="63" customFormat="1" ht="43.5" customHeight="1">
      <c r="A18" s="11" t="s">
        <v>197</v>
      </c>
      <c r="B18" s="21" t="s">
        <v>184</v>
      </c>
      <c r="C18" s="40">
        <f>C19</f>
        <v>7277117</v>
      </c>
      <c r="D18" s="40">
        <f>D19</f>
        <v>0</v>
      </c>
      <c r="E18" s="40">
        <f>E19</f>
        <v>7277117</v>
      </c>
      <c r="F18" s="58"/>
    </row>
    <row r="19" spans="1:6" s="63" customFormat="1" ht="43.5" customHeight="1">
      <c r="A19" s="15" t="s">
        <v>186</v>
      </c>
      <c r="B19" s="21" t="s">
        <v>185</v>
      </c>
      <c r="C19" s="26">
        <f>SUM(C20:C23)</f>
        <v>7277117</v>
      </c>
      <c r="D19" s="26">
        <f>D20+D21+D22</f>
        <v>0</v>
      </c>
      <c r="E19" s="26">
        <f>E20+E21+E22</f>
        <v>7277117</v>
      </c>
      <c r="F19" s="58"/>
    </row>
    <row r="20" spans="1:6" s="63" customFormat="1" ht="76.5" customHeight="1">
      <c r="A20" s="15" t="s">
        <v>187</v>
      </c>
      <c r="B20" s="21" t="s">
        <v>188</v>
      </c>
      <c r="C20" s="25">
        <v>2425169</v>
      </c>
      <c r="D20" s="25">
        <v>0</v>
      </c>
      <c r="E20" s="25">
        <f>C20+D20</f>
        <v>2425169</v>
      </c>
      <c r="F20" s="58"/>
    </row>
    <row r="21" spans="1:6" s="63" customFormat="1" ht="83.25" customHeight="1">
      <c r="A21" s="15" t="s">
        <v>189</v>
      </c>
      <c r="B21" s="21" t="s">
        <v>190</v>
      </c>
      <c r="C21" s="25">
        <v>47258</v>
      </c>
      <c r="D21" s="25">
        <v>0</v>
      </c>
      <c r="E21" s="25">
        <f>C21+D21</f>
        <v>47258</v>
      </c>
      <c r="F21" s="58"/>
    </row>
    <row r="22" spans="1:6" s="63" customFormat="1" ht="82.5" customHeight="1">
      <c r="A22" s="15" t="s">
        <v>191</v>
      </c>
      <c r="B22" s="21" t="s">
        <v>192</v>
      </c>
      <c r="C22" s="25">
        <v>4804690</v>
      </c>
      <c r="D22" s="25">
        <v>0</v>
      </c>
      <c r="E22" s="25">
        <f>C22+D22</f>
        <v>4804690</v>
      </c>
      <c r="F22" s="58"/>
    </row>
    <row r="23" spans="1:6" s="63" customFormat="1" ht="75.75" customHeight="1" hidden="1">
      <c r="A23" s="93" t="s">
        <v>193</v>
      </c>
      <c r="B23" s="101" t="s">
        <v>194</v>
      </c>
      <c r="C23" s="92">
        <v>0</v>
      </c>
      <c r="D23" s="92">
        <v>0</v>
      </c>
      <c r="E23" s="92">
        <f>C23+D23</f>
        <v>0</v>
      </c>
      <c r="F23" s="58"/>
    </row>
    <row r="24" spans="1:6" s="63" customFormat="1" ht="18.75">
      <c r="A24" s="11" t="s">
        <v>11</v>
      </c>
      <c r="B24" s="16" t="s">
        <v>10</v>
      </c>
      <c r="C24" s="46">
        <f>C25+C34+C37</f>
        <v>38300000</v>
      </c>
      <c r="D24" s="46">
        <f>D25+D34+D37</f>
        <v>0</v>
      </c>
      <c r="E24" s="46">
        <f>E25+E34+E37</f>
        <v>38300000</v>
      </c>
      <c r="F24" s="58"/>
    </row>
    <row r="25" spans="1:6" s="63" customFormat="1" ht="39.75" customHeight="1">
      <c r="A25" s="50" t="s">
        <v>142</v>
      </c>
      <c r="B25" s="9" t="s">
        <v>148</v>
      </c>
      <c r="C25" s="30">
        <f>C26+C29+C32+C33</f>
        <v>21200000</v>
      </c>
      <c r="D25" s="30">
        <f>D26+D29+D33</f>
        <v>0</v>
      </c>
      <c r="E25" s="30">
        <f>C25+D25</f>
        <v>21200000</v>
      </c>
      <c r="F25" s="58"/>
    </row>
    <row r="26" spans="1:6" s="63" customFormat="1" ht="39" customHeight="1">
      <c r="A26" s="10" t="s">
        <v>143</v>
      </c>
      <c r="B26" s="9" t="s">
        <v>149</v>
      </c>
      <c r="C26" s="30">
        <f>C27+C28</f>
        <v>11000000</v>
      </c>
      <c r="D26" s="30">
        <f>D27</f>
        <v>0</v>
      </c>
      <c r="E26" s="30">
        <f>E27</f>
        <v>11000000</v>
      </c>
      <c r="F26" s="58"/>
    </row>
    <row r="27" spans="1:6" s="63" customFormat="1" ht="42.75" customHeight="1">
      <c r="A27" s="51" t="s">
        <v>143</v>
      </c>
      <c r="B27" s="52" t="s">
        <v>150</v>
      </c>
      <c r="C27" s="27">
        <v>11000000</v>
      </c>
      <c r="D27" s="28">
        <v>0</v>
      </c>
      <c r="E27" s="28">
        <f>C27+D27</f>
        <v>11000000</v>
      </c>
      <c r="F27" s="58"/>
    </row>
    <row r="28" spans="1:6" s="63" customFormat="1" ht="61.5" customHeight="1" hidden="1">
      <c r="A28" s="51" t="s">
        <v>144</v>
      </c>
      <c r="B28" s="69" t="s">
        <v>151</v>
      </c>
      <c r="C28" s="27">
        <v>0</v>
      </c>
      <c r="D28" s="28">
        <v>0</v>
      </c>
      <c r="E28" s="28">
        <f>C28+D28</f>
        <v>0</v>
      </c>
      <c r="F28" s="58"/>
    </row>
    <row r="29" spans="1:6" s="63" customFormat="1" ht="37.5">
      <c r="A29" s="10" t="s">
        <v>145</v>
      </c>
      <c r="B29" s="9" t="s">
        <v>152</v>
      </c>
      <c r="C29" s="30">
        <f>C30+C31</f>
        <v>8800000</v>
      </c>
      <c r="D29" s="30">
        <f>D30</f>
        <v>0</v>
      </c>
      <c r="E29" s="30">
        <f>E30</f>
        <v>8800000</v>
      </c>
      <c r="F29" s="58"/>
    </row>
    <row r="30" spans="1:6" s="63" customFormat="1" ht="42.75" customHeight="1">
      <c r="A30" s="51" t="s">
        <v>145</v>
      </c>
      <c r="B30" s="52" t="s">
        <v>153</v>
      </c>
      <c r="C30" s="27">
        <v>8800000</v>
      </c>
      <c r="D30" s="28">
        <v>0</v>
      </c>
      <c r="E30" s="28">
        <f>C30+D30</f>
        <v>8800000</v>
      </c>
      <c r="F30" s="58"/>
    </row>
    <row r="31" spans="1:6" s="63" customFormat="1" ht="63" customHeight="1" hidden="1">
      <c r="A31" s="99" t="s">
        <v>146</v>
      </c>
      <c r="B31" s="100" t="s">
        <v>154</v>
      </c>
      <c r="C31" s="96">
        <v>0</v>
      </c>
      <c r="D31" s="97"/>
      <c r="E31" s="79">
        <f>C31+D31</f>
        <v>0</v>
      </c>
      <c r="F31" s="58"/>
    </row>
    <row r="32" spans="1:6" s="63" customFormat="1" ht="63" customHeight="1" hidden="1">
      <c r="A32" s="99" t="s">
        <v>241</v>
      </c>
      <c r="B32" s="100" t="s">
        <v>242</v>
      </c>
      <c r="C32" s="96">
        <v>0</v>
      </c>
      <c r="D32" s="97">
        <v>0</v>
      </c>
      <c r="E32" s="97">
        <f>C32+D32</f>
        <v>0</v>
      </c>
      <c r="F32" s="58"/>
    </row>
    <row r="33" spans="1:6" s="63" customFormat="1" ht="33.75" customHeight="1">
      <c r="A33" s="12" t="s">
        <v>147</v>
      </c>
      <c r="B33" s="9" t="s">
        <v>155</v>
      </c>
      <c r="C33" s="26">
        <v>1400000</v>
      </c>
      <c r="D33" s="25">
        <v>0</v>
      </c>
      <c r="E33" s="25">
        <f>C33+D33</f>
        <v>1400000</v>
      </c>
      <c r="F33" s="58"/>
    </row>
    <row r="34" spans="1:6" s="63" customFormat="1" ht="18.75">
      <c r="A34" s="4" t="s">
        <v>12</v>
      </c>
      <c r="B34" s="5" t="s">
        <v>91</v>
      </c>
      <c r="C34" s="30">
        <f>C35+C36</f>
        <v>16000000</v>
      </c>
      <c r="D34" s="30">
        <f>D35</f>
        <v>0</v>
      </c>
      <c r="E34" s="30">
        <f>E35</f>
        <v>16000000</v>
      </c>
      <c r="F34" s="58"/>
    </row>
    <row r="35" spans="1:6" s="63" customFormat="1" ht="34.5" customHeight="1">
      <c r="A35" s="13" t="s">
        <v>12</v>
      </c>
      <c r="B35" s="53" t="s">
        <v>58</v>
      </c>
      <c r="C35" s="54">
        <v>16000000</v>
      </c>
      <c r="D35" s="25">
        <v>0</v>
      </c>
      <c r="E35" s="28">
        <f>C35+D35</f>
        <v>16000000</v>
      </c>
      <c r="F35" s="58"/>
    </row>
    <row r="36" spans="1:6" s="63" customFormat="1" ht="46.5" customHeight="1" hidden="1">
      <c r="A36" s="87" t="s">
        <v>59</v>
      </c>
      <c r="B36" s="88" t="s">
        <v>60</v>
      </c>
      <c r="C36" s="97">
        <v>0</v>
      </c>
      <c r="D36" s="97"/>
      <c r="E36" s="79">
        <f aca="true" t="shared" si="0" ref="E36:E42">C36+D36</f>
        <v>0</v>
      </c>
      <c r="F36" s="58"/>
    </row>
    <row r="37" spans="1:6" s="63" customFormat="1" ht="46.5" customHeight="1">
      <c r="A37" s="4" t="s">
        <v>168</v>
      </c>
      <c r="B37" s="5" t="s">
        <v>167</v>
      </c>
      <c r="C37" s="25">
        <v>1100000</v>
      </c>
      <c r="D37" s="25">
        <v>0</v>
      </c>
      <c r="E37" s="25">
        <f>C37+D37</f>
        <v>1100000</v>
      </c>
      <c r="F37" s="58"/>
    </row>
    <row r="38" spans="1:6" s="63" customFormat="1" ht="18.75" customHeight="1">
      <c r="A38" s="11" t="s">
        <v>14</v>
      </c>
      <c r="B38" s="16" t="s">
        <v>13</v>
      </c>
      <c r="C38" s="46">
        <f>C39+C40</f>
        <v>61000000</v>
      </c>
      <c r="D38" s="46">
        <f>D39+D40</f>
        <v>0</v>
      </c>
      <c r="E38" s="46">
        <f>E39+E40</f>
        <v>61000000</v>
      </c>
      <c r="F38" s="58"/>
    </row>
    <row r="39" spans="1:6" s="63" customFormat="1" ht="48.75" customHeight="1">
      <c r="A39" s="4" t="s">
        <v>47</v>
      </c>
      <c r="B39" s="5" t="s">
        <v>0</v>
      </c>
      <c r="C39" s="25">
        <v>8000000</v>
      </c>
      <c r="D39" s="25">
        <v>0</v>
      </c>
      <c r="E39" s="25">
        <f t="shared" si="0"/>
        <v>8000000</v>
      </c>
      <c r="F39" s="58"/>
    </row>
    <row r="40" spans="1:6" s="63" customFormat="1" ht="18.75">
      <c r="A40" s="14" t="s">
        <v>53</v>
      </c>
      <c r="B40" s="6" t="s">
        <v>117</v>
      </c>
      <c r="C40" s="30">
        <f>C41+C42</f>
        <v>53000000</v>
      </c>
      <c r="D40" s="30">
        <f>D41+D42</f>
        <v>0</v>
      </c>
      <c r="E40" s="30">
        <f>E41+E42</f>
        <v>53000000</v>
      </c>
      <c r="F40" s="58"/>
    </row>
    <row r="41" spans="1:6" s="63" customFormat="1" ht="48" customHeight="1">
      <c r="A41" s="43" t="s">
        <v>216</v>
      </c>
      <c r="B41" s="21" t="s">
        <v>217</v>
      </c>
      <c r="C41" s="25">
        <v>51000000</v>
      </c>
      <c r="D41" s="25">
        <v>0</v>
      </c>
      <c r="E41" s="25">
        <f t="shared" si="0"/>
        <v>51000000</v>
      </c>
      <c r="F41" s="58"/>
    </row>
    <row r="42" spans="1:6" s="63" customFormat="1" ht="44.25" customHeight="1">
      <c r="A42" s="43" t="s">
        <v>218</v>
      </c>
      <c r="B42" s="21" t="s">
        <v>219</v>
      </c>
      <c r="C42" s="25">
        <v>2000000</v>
      </c>
      <c r="D42" s="25">
        <v>0</v>
      </c>
      <c r="E42" s="25">
        <f t="shared" si="0"/>
        <v>2000000</v>
      </c>
      <c r="F42" s="58"/>
    </row>
    <row r="43" spans="1:6" s="63" customFormat="1" ht="18.75">
      <c r="A43" s="11" t="s">
        <v>16</v>
      </c>
      <c r="B43" s="16" t="s">
        <v>15</v>
      </c>
      <c r="C43" s="46">
        <f>C44+C45+C46+C47</f>
        <v>4021400</v>
      </c>
      <c r="D43" s="46">
        <f>D44+D45+D46</f>
        <v>8200</v>
      </c>
      <c r="E43" s="46">
        <f>E44+E45+E46</f>
        <v>4029600</v>
      </c>
      <c r="F43" s="58"/>
    </row>
    <row r="44" spans="1:6" s="63" customFormat="1" ht="63.75" customHeight="1">
      <c r="A44" s="15" t="s">
        <v>48</v>
      </c>
      <c r="B44" s="16" t="s">
        <v>17</v>
      </c>
      <c r="C44" s="26">
        <v>4000000</v>
      </c>
      <c r="D44" s="25">
        <v>0</v>
      </c>
      <c r="E44" s="25">
        <f aca="true" t="shared" si="1" ref="E44:E49">C44+D44</f>
        <v>4000000</v>
      </c>
      <c r="F44" s="58"/>
    </row>
    <row r="45" spans="1:6" s="63" customFormat="1" ht="42.75" customHeight="1">
      <c r="A45" s="15" t="s">
        <v>178</v>
      </c>
      <c r="B45" s="16" t="s">
        <v>179</v>
      </c>
      <c r="C45" s="26">
        <v>15000</v>
      </c>
      <c r="D45" s="25">
        <v>5000</v>
      </c>
      <c r="E45" s="25">
        <f t="shared" si="1"/>
        <v>20000</v>
      </c>
      <c r="F45" s="58"/>
    </row>
    <row r="46" spans="1:6" s="63" customFormat="1" ht="97.5" customHeight="1">
      <c r="A46" s="106" t="s">
        <v>224</v>
      </c>
      <c r="B46" s="5" t="s">
        <v>223</v>
      </c>
      <c r="C46" s="44">
        <v>6400</v>
      </c>
      <c r="D46" s="45">
        <v>3200</v>
      </c>
      <c r="E46" s="45">
        <f>C46+D46</f>
        <v>9600</v>
      </c>
      <c r="F46" s="58"/>
    </row>
    <row r="47" spans="1:6" s="63" customFormat="1" ht="97.5" customHeight="1" hidden="1">
      <c r="A47" s="98" t="s">
        <v>231</v>
      </c>
      <c r="B47" s="83" t="s">
        <v>232</v>
      </c>
      <c r="C47" s="82">
        <v>0</v>
      </c>
      <c r="D47" s="79">
        <v>0</v>
      </c>
      <c r="E47" s="79">
        <f t="shared" si="1"/>
        <v>0</v>
      </c>
      <c r="F47" s="58"/>
    </row>
    <row r="48" spans="1:6" s="63" customFormat="1" ht="42.75" customHeight="1" hidden="1">
      <c r="A48" s="81" t="s">
        <v>140</v>
      </c>
      <c r="B48" s="83" t="s">
        <v>141</v>
      </c>
      <c r="C48" s="78">
        <f>C49</f>
        <v>0</v>
      </c>
      <c r="D48" s="78">
        <v>0</v>
      </c>
      <c r="E48" s="79">
        <f t="shared" si="1"/>
        <v>0</v>
      </c>
      <c r="F48" s="58"/>
    </row>
    <row r="49" spans="1:6" s="63" customFormat="1" ht="45" customHeight="1" hidden="1">
      <c r="A49" s="81" t="s">
        <v>199</v>
      </c>
      <c r="B49" s="83" t="s">
        <v>198</v>
      </c>
      <c r="C49" s="79">
        <v>0</v>
      </c>
      <c r="D49" s="79">
        <v>0</v>
      </c>
      <c r="E49" s="79">
        <f t="shared" si="1"/>
        <v>0</v>
      </c>
      <c r="F49" s="58"/>
    </row>
    <row r="50" spans="1:6" s="63" customFormat="1" ht="18.75">
      <c r="A50" s="55" t="s">
        <v>18</v>
      </c>
      <c r="B50" s="16"/>
      <c r="C50" s="46">
        <f>C51+C58+C64+C66+C73+C88</f>
        <v>338300978</v>
      </c>
      <c r="D50" s="46">
        <f>D51+D58+D64+D66+D73+D88</f>
        <v>8952770</v>
      </c>
      <c r="E50" s="46">
        <f>E51+E58+E64+E66+E73+E88</f>
        <v>347253748</v>
      </c>
      <c r="F50" s="58"/>
    </row>
    <row r="51" spans="1:6" s="63" customFormat="1" ht="39.75" customHeight="1">
      <c r="A51" s="15" t="s">
        <v>20</v>
      </c>
      <c r="B51" s="16" t="s">
        <v>19</v>
      </c>
      <c r="C51" s="46">
        <f>C52+C56+C57</f>
        <v>265706631</v>
      </c>
      <c r="D51" s="46">
        <f>D52+D56+D57</f>
        <v>1173200</v>
      </c>
      <c r="E51" s="46">
        <f>E52+E56+E57</f>
        <v>266879831</v>
      </c>
      <c r="F51" s="58"/>
    </row>
    <row r="52" spans="1:6" s="63" customFormat="1" ht="98.25" customHeight="1">
      <c r="A52" s="15" t="s">
        <v>57</v>
      </c>
      <c r="B52" s="16" t="s">
        <v>21</v>
      </c>
      <c r="C52" s="30">
        <f>C53+C54+C55</f>
        <v>265120631</v>
      </c>
      <c r="D52" s="30">
        <f>D53+D54+D55</f>
        <v>0</v>
      </c>
      <c r="E52" s="30">
        <f aca="true" t="shared" si="2" ref="E52:E57">C52+D52</f>
        <v>265120631</v>
      </c>
      <c r="F52" s="58"/>
    </row>
    <row r="53" spans="1:6" s="63" customFormat="1" ht="83.25" customHeight="1">
      <c r="A53" s="15" t="s">
        <v>118</v>
      </c>
      <c r="B53" s="11" t="s">
        <v>85</v>
      </c>
      <c r="C53" s="26">
        <v>232410000</v>
      </c>
      <c r="D53" s="25">
        <v>0</v>
      </c>
      <c r="E53" s="25">
        <f t="shared" si="2"/>
        <v>232410000</v>
      </c>
      <c r="F53" s="58"/>
    </row>
    <row r="54" spans="1:6" s="63" customFormat="1" ht="85.5" customHeight="1">
      <c r="A54" s="12" t="s">
        <v>54</v>
      </c>
      <c r="B54" s="9" t="s">
        <v>2</v>
      </c>
      <c r="C54" s="26">
        <v>10631</v>
      </c>
      <c r="D54" s="25">
        <v>0</v>
      </c>
      <c r="E54" s="25">
        <f t="shared" si="2"/>
        <v>10631</v>
      </c>
      <c r="F54" s="58"/>
    </row>
    <row r="55" spans="1:6" s="63" customFormat="1" ht="47.25" customHeight="1">
      <c r="A55" s="12" t="s">
        <v>210</v>
      </c>
      <c r="B55" s="16" t="s">
        <v>209</v>
      </c>
      <c r="C55" s="26">
        <v>32700000</v>
      </c>
      <c r="D55" s="25">
        <v>0</v>
      </c>
      <c r="E55" s="25">
        <f t="shared" si="2"/>
        <v>32700000</v>
      </c>
      <c r="F55" s="58"/>
    </row>
    <row r="56" spans="1:6" s="63" customFormat="1" ht="57.75" customHeight="1">
      <c r="A56" s="15" t="s">
        <v>35</v>
      </c>
      <c r="B56" s="16" t="s">
        <v>34</v>
      </c>
      <c r="C56" s="26">
        <v>46000</v>
      </c>
      <c r="D56" s="25">
        <v>1173200</v>
      </c>
      <c r="E56" s="25">
        <f t="shared" si="2"/>
        <v>1219200</v>
      </c>
      <c r="F56" s="58"/>
    </row>
    <row r="57" spans="1:6" s="63" customFormat="1" ht="79.5" customHeight="1">
      <c r="A57" s="12" t="s">
        <v>55</v>
      </c>
      <c r="B57" s="9" t="s">
        <v>1</v>
      </c>
      <c r="C57" s="26">
        <v>540000</v>
      </c>
      <c r="D57" s="25">
        <v>0</v>
      </c>
      <c r="E57" s="25">
        <f t="shared" si="2"/>
        <v>540000</v>
      </c>
      <c r="F57" s="58"/>
    </row>
    <row r="58" spans="1:6" s="63" customFormat="1" ht="32.25" customHeight="1">
      <c r="A58" s="15" t="s">
        <v>26</v>
      </c>
      <c r="B58" s="11" t="s">
        <v>27</v>
      </c>
      <c r="C58" s="56">
        <f>C59</f>
        <v>54250000</v>
      </c>
      <c r="D58" s="56">
        <f>D59</f>
        <v>0</v>
      </c>
      <c r="E58" s="56">
        <f>E59</f>
        <v>54250000</v>
      </c>
      <c r="F58" s="58"/>
    </row>
    <row r="59" spans="1:6" s="63" customFormat="1" ht="24" customHeight="1">
      <c r="A59" s="15" t="s">
        <v>28</v>
      </c>
      <c r="B59" s="11" t="s">
        <v>29</v>
      </c>
      <c r="C59" s="39">
        <f>C60+C61+C62+C63</f>
        <v>54250000</v>
      </c>
      <c r="D59" s="39">
        <f>D60+D62+D63</f>
        <v>0</v>
      </c>
      <c r="E59" s="39">
        <f>E60+E62+E63</f>
        <v>54250000</v>
      </c>
      <c r="F59" s="58"/>
    </row>
    <row r="60" spans="1:6" s="63" customFormat="1" ht="40.5" customHeight="1">
      <c r="A60" s="13" t="s">
        <v>124</v>
      </c>
      <c r="B60" s="7" t="s">
        <v>125</v>
      </c>
      <c r="C60" s="29">
        <v>1100000</v>
      </c>
      <c r="D60" s="38">
        <v>0</v>
      </c>
      <c r="E60" s="28">
        <f aca="true" t="shared" si="3" ref="E60:E65">C60+D60</f>
        <v>1100000</v>
      </c>
      <c r="F60" s="58"/>
    </row>
    <row r="61" spans="1:6" s="63" customFormat="1" ht="42.75" customHeight="1" hidden="1">
      <c r="A61" s="87" t="s">
        <v>126</v>
      </c>
      <c r="B61" s="104" t="s">
        <v>127</v>
      </c>
      <c r="C61" s="96">
        <v>0</v>
      </c>
      <c r="D61" s="97">
        <v>0</v>
      </c>
      <c r="E61" s="97">
        <f t="shared" si="3"/>
        <v>0</v>
      </c>
      <c r="F61" s="58"/>
    </row>
    <row r="62" spans="1:6" s="63" customFormat="1" ht="30" customHeight="1">
      <c r="A62" s="13" t="s">
        <v>128</v>
      </c>
      <c r="B62" s="7" t="s">
        <v>130</v>
      </c>
      <c r="C62" s="29">
        <v>20150000</v>
      </c>
      <c r="D62" s="38">
        <v>0</v>
      </c>
      <c r="E62" s="28">
        <f t="shared" si="3"/>
        <v>20150000</v>
      </c>
      <c r="F62" s="58"/>
    </row>
    <row r="63" spans="1:6" s="63" customFormat="1" ht="28.5" customHeight="1">
      <c r="A63" s="13" t="s">
        <v>129</v>
      </c>
      <c r="B63" s="7" t="s">
        <v>131</v>
      </c>
      <c r="C63" s="29">
        <v>33000000</v>
      </c>
      <c r="D63" s="38">
        <v>0</v>
      </c>
      <c r="E63" s="28">
        <f t="shared" si="3"/>
        <v>33000000</v>
      </c>
      <c r="F63" s="58"/>
    </row>
    <row r="64" spans="1:6" s="63" customFormat="1" ht="37.5">
      <c r="A64" s="15" t="s">
        <v>87</v>
      </c>
      <c r="B64" s="16" t="s">
        <v>22</v>
      </c>
      <c r="C64" s="46">
        <f>C65</f>
        <v>4790347</v>
      </c>
      <c r="D64" s="46">
        <f>D65</f>
        <v>2968000</v>
      </c>
      <c r="E64" s="46">
        <f>E65</f>
        <v>7758347</v>
      </c>
      <c r="F64" s="57"/>
    </row>
    <row r="65" spans="1:7" s="63" customFormat="1" ht="30" customHeight="1">
      <c r="A65" s="4" t="s">
        <v>89</v>
      </c>
      <c r="B65" s="5" t="s">
        <v>88</v>
      </c>
      <c r="C65" s="25">
        <v>4790347</v>
      </c>
      <c r="D65" s="45">
        <f>2963000+5000</f>
        <v>2968000</v>
      </c>
      <c r="E65" s="25">
        <f t="shared" si="3"/>
        <v>7758347</v>
      </c>
      <c r="F65" s="57"/>
      <c r="G65" s="58"/>
    </row>
    <row r="66" spans="1:6" s="63" customFormat="1" ht="33.75" customHeight="1">
      <c r="A66" s="15" t="s">
        <v>36</v>
      </c>
      <c r="B66" s="16" t="s">
        <v>37</v>
      </c>
      <c r="C66" s="46">
        <f>SUM(C67:C72)</f>
        <v>8886000</v>
      </c>
      <c r="D66" s="46">
        <f>D69+D71</f>
        <v>2276770</v>
      </c>
      <c r="E66" s="46">
        <f>E69+E71</f>
        <v>11162770</v>
      </c>
      <c r="F66" s="58"/>
    </row>
    <row r="67" spans="1:6" s="63" customFormat="1" ht="79.5" customHeight="1" hidden="1">
      <c r="A67" s="15" t="s">
        <v>230</v>
      </c>
      <c r="B67" s="16" t="s">
        <v>229</v>
      </c>
      <c r="C67" s="25">
        <v>0</v>
      </c>
      <c r="D67" s="25">
        <v>0</v>
      </c>
      <c r="E67" s="25">
        <f aca="true" t="shared" si="4" ref="E67:E72">C67+D67</f>
        <v>0</v>
      </c>
      <c r="F67" s="58"/>
    </row>
    <row r="68" spans="1:6" s="63" customFormat="1" ht="85.5" customHeight="1" hidden="1">
      <c r="A68" s="4" t="s">
        <v>257</v>
      </c>
      <c r="B68" s="16" t="s">
        <v>256</v>
      </c>
      <c r="C68" s="25">
        <v>0</v>
      </c>
      <c r="D68" s="25">
        <v>0</v>
      </c>
      <c r="E68" s="25">
        <f t="shared" si="4"/>
        <v>0</v>
      </c>
      <c r="F68" s="58"/>
    </row>
    <row r="69" spans="1:6" s="63" customFormat="1" ht="96" customHeight="1">
      <c r="A69" s="15" t="s">
        <v>56</v>
      </c>
      <c r="B69" s="16" t="s">
        <v>86</v>
      </c>
      <c r="C69" s="25">
        <v>8386000</v>
      </c>
      <c r="D69" s="25">
        <v>1865790</v>
      </c>
      <c r="E69" s="25">
        <f t="shared" si="4"/>
        <v>10251790</v>
      </c>
      <c r="F69" s="58"/>
    </row>
    <row r="70" spans="1:6" s="63" customFormat="1" ht="75.75" customHeight="1" hidden="1">
      <c r="A70" s="4" t="s">
        <v>226</v>
      </c>
      <c r="B70" s="5" t="s">
        <v>225</v>
      </c>
      <c r="C70" s="45">
        <v>0</v>
      </c>
      <c r="D70" s="45">
        <v>0</v>
      </c>
      <c r="E70" s="45">
        <f t="shared" si="4"/>
        <v>0</v>
      </c>
      <c r="F70" s="58"/>
    </row>
    <row r="71" spans="1:6" s="63" customFormat="1" ht="46.5" customHeight="1">
      <c r="A71" s="4" t="s">
        <v>156</v>
      </c>
      <c r="B71" s="5" t="s">
        <v>157</v>
      </c>
      <c r="C71" s="44">
        <v>500000</v>
      </c>
      <c r="D71" s="45">
        <v>410980</v>
      </c>
      <c r="E71" s="45">
        <f t="shared" si="4"/>
        <v>910980</v>
      </c>
      <c r="F71" s="58"/>
    </row>
    <row r="72" spans="1:6" s="63" customFormat="1" ht="63.75" customHeight="1" hidden="1">
      <c r="A72" s="94" t="s">
        <v>181</v>
      </c>
      <c r="B72" s="83" t="s">
        <v>180</v>
      </c>
      <c r="C72" s="82">
        <v>0</v>
      </c>
      <c r="D72" s="79">
        <v>0</v>
      </c>
      <c r="E72" s="79">
        <f t="shared" si="4"/>
        <v>0</v>
      </c>
      <c r="F72" s="58"/>
    </row>
    <row r="73" spans="1:6" s="63" customFormat="1" ht="28.5" customHeight="1">
      <c r="A73" s="15" t="s">
        <v>24</v>
      </c>
      <c r="B73" s="16" t="s">
        <v>23</v>
      </c>
      <c r="C73" s="46">
        <f>C74+C75+C76+C77+C78+C79+C80+C81+C82+C84+C85+C86+C87</f>
        <v>4423000</v>
      </c>
      <c r="D73" s="46">
        <f>D74+D75+D80+D81+D82+D84+D85+D87+D77</f>
        <v>2533600</v>
      </c>
      <c r="E73" s="46">
        <f>E74+E75+E80+E81+E82+E84+E85+E87+E77</f>
        <v>6956600</v>
      </c>
      <c r="F73" s="58"/>
    </row>
    <row r="74" spans="1:6" s="63" customFormat="1" ht="84" customHeight="1">
      <c r="A74" s="12" t="s">
        <v>183</v>
      </c>
      <c r="B74" s="9" t="s">
        <v>42</v>
      </c>
      <c r="C74" s="26">
        <v>30000</v>
      </c>
      <c r="D74" s="25">
        <v>0</v>
      </c>
      <c r="E74" s="25">
        <f aca="true" t="shared" si="5" ref="E74:E81">C74+D74</f>
        <v>30000</v>
      </c>
      <c r="F74" s="58"/>
    </row>
    <row r="75" spans="1:6" s="63" customFormat="1" ht="61.5" customHeight="1">
      <c r="A75" s="12" t="s">
        <v>43</v>
      </c>
      <c r="B75" s="9" t="s">
        <v>44</v>
      </c>
      <c r="C75" s="26">
        <v>8000</v>
      </c>
      <c r="D75" s="25">
        <v>0</v>
      </c>
      <c r="E75" s="25">
        <f t="shared" si="5"/>
        <v>8000</v>
      </c>
      <c r="F75" s="58"/>
    </row>
    <row r="76" spans="1:6" s="63" customFormat="1" ht="69" customHeight="1" hidden="1">
      <c r="A76" s="94" t="s">
        <v>61</v>
      </c>
      <c r="B76" s="95" t="s">
        <v>33</v>
      </c>
      <c r="C76" s="79">
        <v>0</v>
      </c>
      <c r="D76" s="79"/>
      <c r="E76" s="79">
        <f t="shared" si="5"/>
        <v>0</v>
      </c>
      <c r="F76" s="58"/>
    </row>
    <row r="77" spans="1:6" s="63" customFormat="1" ht="63" customHeight="1">
      <c r="A77" s="12" t="s">
        <v>243</v>
      </c>
      <c r="B77" s="9" t="s">
        <v>244</v>
      </c>
      <c r="C77" s="45">
        <v>1500</v>
      </c>
      <c r="D77" s="45">
        <v>0</v>
      </c>
      <c r="E77" s="45">
        <f t="shared" si="5"/>
        <v>1500</v>
      </c>
      <c r="F77" s="58"/>
    </row>
    <row r="78" spans="1:6" s="63" customFormat="1" ht="87" customHeight="1" hidden="1">
      <c r="A78" s="94" t="s">
        <v>134</v>
      </c>
      <c r="B78" s="95" t="s">
        <v>123</v>
      </c>
      <c r="C78" s="82">
        <v>0</v>
      </c>
      <c r="D78" s="79"/>
      <c r="E78" s="79">
        <f t="shared" si="5"/>
        <v>0</v>
      </c>
      <c r="F78" s="58"/>
    </row>
    <row r="79" spans="1:6" s="63" customFormat="1" ht="51.75" customHeight="1" hidden="1">
      <c r="A79" s="94" t="s">
        <v>207</v>
      </c>
      <c r="B79" s="77" t="s">
        <v>206</v>
      </c>
      <c r="C79" s="82">
        <v>0</v>
      </c>
      <c r="D79" s="79"/>
      <c r="E79" s="79">
        <f t="shared" si="5"/>
        <v>0</v>
      </c>
      <c r="F79" s="58"/>
    </row>
    <row r="80" spans="1:6" s="63" customFormat="1" ht="30.75" customHeight="1">
      <c r="A80" s="12" t="s">
        <v>46</v>
      </c>
      <c r="B80" s="11" t="s">
        <v>45</v>
      </c>
      <c r="C80" s="26">
        <v>100000</v>
      </c>
      <c r="D80" s="25">
        <v>0</v>
      </c>
      <c r="E80" s="25">
        <f t="shared" si="5"/>
        <v>100000</v>
      </c>
      <c r="F80" s="58"/>
    </row>
    <row r="81" spans="1:6" s="63" customFormat="1" ht="62.25" customHeight="1">
      <c r="A81" s="12" t="s">
        <v>176</v>
      </c>
      <c r="B81" s="11" t="s">
        <v>136</v>
      </c>
      <c r="C81" s="30">
        <v>590000</v>
      </c>
      <c r="D81" s="25">
        <v>0</v>
      </c>
      <c r="E81" s="25">
        <f t="shared" si="5"/>
        <v>590000</v>
      </c>
      <c r="F81" s="58"/>
    </row>
    <row r="82" spans="1:6" s="63" customFormat="1" ht="41.25" customHeight="1">
      <c r="A82" s="12" t="s">
        <v>116</v>
      </c>
      <c r="B82" s="6" t="s">
        <v>32</v>
      </c>
      <c r="C82" s="30">
        <f>C83</f>
        <v>152000</v>
      </c>
      <c r="D82" s="30">
        <f>D83</f>
        <v>304000</v>
      </c>
      <c r="E82" s="30">
        <f>E83</f>
        <v>456000</v>
      </c>
      <c r="F82" s="58"/>
    </row>
    <row r="83" spans="1:6" s="63" customFormat="1" ht="43.5" customHeight="1">
      <c r="A83" s="13" t="s">
        <v>122</v>
      </c>
      <c r="B83" s="7" t="s">
        <v>90</v>
      </c>
      <c r="C83" s="38">
        <v>152000</v>
      </c>
      <c r="D83" s="38">
        <v>304000</v>
      </c>
      <c r="E83" s="28">
        <f>C83+D83</f>
        <v>456000</v>
      </c>
      <c r="F83" s="58"/>
    </row>
    <row r="84" spans="1:6" s="63" customFormat="1" ht="84" customHeight="1">
      <c r="A84" s="4" t="s">
        <v>258</v>
      </c>
      <c r="B84" s="6" t="s">
        <v>137</v>
      </c>
      <c r="C84" s="26">
        <v>9000</v>
      </c>
      <c r="D84" s="25">
        <v>0</v>
      </c>
      <c r="E84" s="25">
        <f>C84+D84</f>
        <v>9000</v>
      </c>
      <c r="F84" s="58"/>
    </row>
    <row r="85" spans="1:6" s="63" customFormat="1" ht="79.5" customHeight="1">
      <c r="A85" s="12" t="s">
        <v>228</v>
      </c>
      <c r="B85" s="6" t="s">
        <v>227</v>
      </c>
      <c r="C85" s="44">
        <v>447600</v>
      </c>
      <c r="D85" s="45">
        <v>2157000</v>
      </c>
      <c r="E85" s="45">
        <f>C85+D85</f>
        <v>2604600</v>
      </c>
      <c r="F85" s="58"/>
    </row>
    <row r="86" spans="1:6" s="63" customFormat="1" ht="69" customHeight="1" hidden="1">
      <c r="A86" s="81" t="s">
        <v>158</v>
      </c>
      <c r="B86" s="77" t="s">
        <v>159</v>
      </c>
      <c r="C86" s="82">
        <v>0</v>
      </c>
      <c r="D86" s="79">
        <v>0</v>
      </c>
      <c r="E86" s="79">
        <f>C86+D86</f>
        <v>0</v>
      </c>
      <c r="F86" s="58"/>
    </row>
    <row r="87" spans="1:6" s="63" customFormat="1" ht="48" customHeight="1">
      <c r="A87" s="15" t="s">
        <v>31</v>
      </c>
      <c r="B87" s="16" t="s">
        <v>30</v>
      </c>
      <c r="C87" s="25">
        <v>3084900</v>
      </c>
      <c r="D87" s="25">
        <f>1000+71600</f>
        <v>72600</v>
      </c>
      <c r="E87" s="25">
        <f>C87+D87</f>
        <v>3157500</v>
      </c>
      <c r="F87" s="58"/>
    </row>
    <row r="88" spans="1:6" s="63" customFormat="1" ht="25.5" customHeight="1">
      <c r="A88" s="15" t="s">
        <v>52</v>
      </c>
      <c r="B88" s="16" t="s">
        <v>51</v>
      </c>
      <c r="C88" s="30">
        <f>C89</f>
        <v>245000</v>
      </c>
      <c r="D88" s="30">
        <f>D89</f>
        <v>1200</v>
      </c>
      <c r="E88" s="30">
        <f>E89</f>
        <v>246200</v>
      </c>
      <c r="F88" s="58"/>
    </row>
    <row r="89" spans="1:6" s="63" customFormat="1" ht="35.25" customHeight="1">
      <c r="A89" s="15" t="s">
        <v>50</v>
      </c>
      <c r="B89" s="16" t="s">
        <v>49</v>
      </c>
      <c r="C89" s="33">
        <v>245000</v>
      </c>
      <c r="D89" s="33">
        <v>1200</v>
      </c>
      <c r="E89" s="33">
        <f>C89+D89</f>
        <v>246200</v>
      </c>
      <c r="F89" s="58"/>
    </row>
    <row r="90" spans="1:6" s="63" customFormat="1" ht="32.25" customHeight="1">
      <c r="A90" s="18" t="s">
        <v>62</v>
      </c>
      <c r="B90" s="17" t="s">
        <v>63</v>
      </c>
      <c r="C90" s="32">
        <f>C91+C94+C155+C157</f>
        <v>605249650.4</v>
      </c>
      <c r="D90" s="32">
        <f>D94+D155+D157</f>
        <v>2151000</v>
      </c>
      <c r="E90" s="32">
        <f>E94+E155+E157</f>
        <v>607400650.4</v>
      </c>
      <c r="F90" s="58"/>
    </row>
    <row r="91" spans="1:6" s="63" customFormat="1" ht="32.25" customHeight="1" hidden="1">
      <c r="A91" s="18" t="s">
        <v>92</v>
      </c>
      <c r="B91" s="17" t="s">
        <v>93</v>
      </c>
      <c r="C91" s="31">
        <f aca="true" t="shared" si="6" ref="C91:E92">C92</f>
        <v>0</v>
      </c>
      <c r="D91" s="31">
        <f t="shared" si="6"/>
        <v>0</v>
      </c>
      <c r="E91" s="31">
        <f t="shared" si="6"/>
        <v>0</v>
      </c>
      <c r="F91" s="58"/>
    </row>
    <row r="92" spans="1:6" s="63" customFormat="1" ht="43.5" customHeight="1" hidden="1">
      <c r="A92" s="4" t="s">
        <v>94</v>
      </c>
      <c r="B92" s="5" t="s">
        <v>109</v>
      </c>
      <c r="C92" s="31">
        <f t="shared" si="6"/>
        <v>0</v>
      </c>
      <c r="D92" s="31">
        <f t="shared" si="6"/>
        <v>0</v>
      </c>
      <c r="E92" s="31">
        <f t="shared" si="6"/>
        <v>0</v>
      </c>
      <c r="F92" s="58"/>
    </row>
    <row r="93" spans="1:6" s="63" customFormat="1" ht="38.25" customHeight="1" hidden="1">
      <c r="A93" s="4" t="s">
        <v>119</v>
      </c>
      <c r="B93" s="5" t="s">
        <v>95</v>
      </c>
      <c r="C93" s="30">
        <v>0</v>
      </c>
      <c r="D93" s="25">
        <v>0</v>
      </c>
      <c r="E93" s="25">
        <f>C93+D93</f>
        <v>0</v>
      </c>
      <c r="F93" s="58"/>
    </row>
    <row r="94" spans="1:6" s="63" customFormat="1" ht="50.25" customHeight="1">
      <c r="A94" s="22" t="s">
        <v>64</v>
      </c>
      <c r="B94" s="23" t="s">
        <v>65</v>
      </c>
      <c r="C94" s="31">
        <f>C95+C98+C116+C150</f>
        <v>499926260.4</v>
      </c>
      <c r="D94" s="31">
        <f>D95+D98+D116+D150</f>
        <v>2151000</v>
      </c>
      <c r="E94" s="31">
        <f>E95+E98+E116+E150</f>
        <v>502077260.4</v>
      </c>
      <c r="F94" s="58"/>
    </row>
    <row r="95" spans="1:6" s="63" customFormat="1" ht="44.25" customHeight="1">
      <c r="A95" s="22" t="s">
        <v>66</v>
      </c>
      <c r="B95" s="17" t="s">
        <v>67</v>
      </c>
      <c r="C95" s="32">
        <f>C96+C97</f>
        <v>9396000</v>
      </c>
      <c r="D95" s="32">
        <f>D96+D97</f>
        <v>0</v>
      </c>
      <c r="E95" s="32">
        <f>C95+D95</f>
        <v>9396000</v>
      </c>
      <c r="F95" s="58"/>
    </row>
    <row r="96" spans="1:6" s="63" customFormat="1" ht="43.5" customHeight="1">
      <c r="A96" s="24" t="s">
        <v>99</v>
      </c>
      <c r="B96" s="6" t="s">
        <v>68</v>
      </c>
      <c r="C96" s="26">
        <v>9396000</v>
      </c>
      <c r="D96" s="25">
        <v>0</v>
      </c>
      <c r="E96" s="25">
        <f>C96+D96</f>
        <v>9396000</v>
      </c>
      <c r="F96" s="58"/>
    </row>
    <row r="97" spans="1:6" s="63" customFormat="1" ht="48" customHeight="1" hidden="1">
      <c r="A97" s="90" t="s">
        <v>196</v>
      </c>
      <c r="B97" s="77" t="s">
        <v>195</v>
      </c>
      <c r="C97" s="91">
        <v>0</v>
      </c>
      <c r="D97" s="92"/>
      <c r="E97" s="92"/>
      <c r="F97" s="58"/>
    </row>
    <row r="98" spans="1:6" s="63" customFormat="1" ht="48" customHeight="1">
      <c r="A98" s="18" t="s">
        <v>165</v>
      </c>
      <c r="B98" s="17" t="s">
        <v>69</v>
      </c>
      <c r="C98" s="32">
        <f>C99+C100+C101+C105+C107+C106</f>
        <v>11020279</v>
      </c>
      <c r="D98" s="32">
        <f>D106+D99</f>
        <v>2151000</v>
      </c>
      <c r="E98" s="32">
        <f>E99+E106+E107</f>
        <v>13171279</v>
      </c>
      <c r="F98" s="58"/>
    </row>
    <row r="99" spans="1:6" s="63" customFormat="1" ht="36" customHeight="1">
      <c r="A99" s="4" t="s">
        <v>250</v>
      </c>
      <c r="B99" s="5" t="s">
        <v>240</v>
      </c>
      <c r="C99" s="102">
        <v>0</v>
      </c>
      <c r="D99" s="102">
        <v>2151000</v>
      </c>
      <c r="E99" s="102">
        <f>D99+C99</f>
        <v>2151000</v>
      </c>
      <c r="F99" s="58"/>
    </row>
    <row r="100" spans="1:6" s="63" customFormat="1" ht="51" customHeight="1" hidden="1">
      <c r="A100" s="81" t="s">
        <v>255</v>
      </c>
      <c r="B100" s="83" t="s">
        <v>254</v>
      </c>
      <c r="C100" s="84">
        <v>0</v>
      </c>
      <c r="D100" s="84">
        <v>0</v>
      </c>
      <c r="E100" s="84">
        <f>C100+D100</f>
        <v>0</v>
      </c>
      <c r="F100" s="58"/>
    </row>
    <row r="101" spans="1:6" s="63" customFormat="1" ht="42" customHeight="1" hidden="1">
      <c r="A101" s="75" t="s">
        <v>249</v>
      </c>
      <c r="B101" s="85" t="s">
        <v>233</v>
      </c>
      <c r="C101" s="86">
        <f>C102+C103+C104</f>
        <v>0</v>
      </c>
      <c r="D101" s="86">
        <v>0</v>
      </c>
      <c r="E101" s="86">
        <f>D101+C101</f>
        <v>0</v>
      </c>
      <c r="F101" s="58"/>
    </row>
    <row r="102" spans="1:5" s="68" customFormat="1" ht="45" customHeight="1" hidden="1">
      <c r="A102" s="87" t="s">
        <v>245</v>
      </c>
      <c r="B102" s="88" t="s">
        <v>233</v>
      </c>
      <c r="C102" s="89">
        <v>0</v>
      </c>
      <c r="D102" s="89">
        <v>0</v>
      </c>
      <c r="E102" s="89">
        <f>D102+C102</f>
        <v>0</v>
      </c>
    </row>
    <row r="103" spans="1:5" s="68" customFormat="1" ht="45" customHeight="1" hidden="1">
      <c r="A103" s="87" t="s">
        <v>246</v>
      </c>
      <c r="B103" s="88" t="s">
        <v>233</v>
      </c>
      <c r="C103" s="89">
        <v>0</v>
      </c>
      <c r="D103" s="89">
        <v>0</v>
      </c>
      <c r="E103" s="89">
        <f>D103+C103</f>
        <v>0</v>
      </c>
    </row>
    <row r="104" spans="1:5" s="68" customFormat="1" ht="63" customHeight="1" hidden="1">
      <c r="A104" s="87" t="s">
        <v>247</v>
      </c>
      <c r="B104" s="88" t="s">
        <v>233</v>
      </c>
      <c r="C104" s="89">
        <v>0</v>
      </c>
      <c r="D104" s="89">
        <v>0</v>
      </c>
      <c r="E104" s="89">
        <f>D104+C104</f>
        <v>0</v>
      </c>
    </row>
    <row r="105" spans="1:6" s="63" customFormat="1" ht="60" customHeight="1" hidden="1">
      <c r="A105" s="81" t="s">
        <v>234</v>
      </c>
      <c r="B105" s="83" t="s">
        <v>235</v>
      </c>
      <c r="C105" s="84">
        <v>0</v>
      </c>
      <c r="D105" s="84">
        <v>0</v>
      </c>
      <c r="E105" s="84">
        <f>D105+C105</f>
        <v>0</v>
      </c>
      <c r="F105" s="58"/>
    </row>
    <row r="106" spans="1:6" s="63" customFormat="1" ht="67.5" customHeight="1">
      <c r="A106" s="4" t="s">
        <v>265</v>
      </c>
      <c r="B106" s="5" t="s">
        <v>266</v>
      </c>
      <c r="C106" s="102">
        <v>6400179</v>
      </c>
      <c r="D106" s="102">
        <v>0</v>
      </c>
      <c r="E106" s="102">
        <f>C106+D106</f>
        <v>6400179</v>
      </c>
      <c r="F106" s="58"/>
    </row>
    <row r="107" spans="1:6" s="63" customFormat="1" ht="18.75" customHeight="1">
      <c r="A107" s="18" t="s">
        <v>70</v>
      </c>
      <c r="B107" s="17" t="s">
        <v>71</v>
      </c>
      <c r="C107" s="31">
        <f>C108</f>
        <v>4620100</v>
      </c>
      <c r="D107" s="31">
        <f>D108</f>
        <v>0</v>
      </c>
      <c r="E107" s="31">
        <f>E108</f>
        <v>4620100</v>
      </c>
      <c r="F107" s="58"/>
    </row>
    <row r="108" spans="1:6" s="63" customFormat="1" ht="27" customHeight="1">
      <c r="A108" s="4" t="s">
        <v>248</v>
      </c>
      <c r="B108" s="5" t="s">
        <v>72</v>
      </c>
      <c r="C108" s="33">
        <f>C109+C110+C111+C112+C113</f>
        <v>4620100</v>
      </c>
      <c r="D108" s="33">
        <f>D109+D110+D111+D113</f>
        <v>0</v>
      </c>
      <c r="E108" s="33">
        <f>C108+D108</f>
        <v>4620100</v>
      </c>
      <c r="F108" s="58"/>
    </row>
    <row r="109" spans="1:6" s="63" customFormat="1" ht="84.75" customHeight="1">
      <c r="A109" s="4" t="s">
        <v>100</v>
      </c>
      <c r="B109" s="5" t="s">
        <v>72</v>
      </c>
      <c r="C109" s="26">
        <v>679900</v>
      </c>
      <c r="D109" s="25">
        <v>0</v>
      </c>
      <c r="E109" s="25">
        <f>C109+D109</f>
        <v>679900</v>
      </c>
      <c r="F109" s="58"/>
    </row>
    <row r="110" spans="1:6" s="63" customFormat="1" ht="75.75" customHeight="1">
      <c r="A110" s="4" t="s">
        <v>101</v>
      </c>
      <c r="B110" s="5" t="s">
        <v>72</v>
      </c>
      <c r="C110" s="26">
        <v>1638300</v>
      </c>
      <c r="D110" s="25">
        <v>0</v>
      </c>
      <c r="E110" s="25">
        <f>C110+D110</f>
        <v>1638300</v>
      </c>
      <c r="F110" s="58"/>
    </row>
    <row r="111" spans="1:5" s="59" customFormat="1" ht="61.5" customHeight="1">
      <c r="A111" s="4" t="s">
        <v>260</v>
      </c>
      <c r="B111" s="6" t="s">
        <v>72</v>
      </c>
      <c r="C111" s="26">
        <v>2290500</v>
      </c>
      <c r="D111" s="25">
        <v>0</v>
      </c>
      <c r="E111" s="25">
        <f>C111+D111</f>
        <v>2290500</v>
      </c>
    </row>
    <row r="112" spans="1:5" s="59" customFormat="1" ht="59.25" customHeight="1" hidden="1">
      <c r="A112" s="81" t="s">
        <v>236</v>
      </c>
      <c r="B112" s="77" t="s">
        <v>72</v>
      </c>
      <c r="C112" s="82">
        <v>0</v>
      </c>
      <c r="D112" s="79">
        <v>0</v>
      </c>
      <c r="E112" s="79">
        <f>D112+C112</f>
        <v>0</v>
      </c>
    </row>
    <row r="113" spans="1:5" s="59" customFormat="1" ht="60.75" customHeight="1">
      <c r="A113" s="4" t="s">
        <v>212</v>
      </c>
      <c r="B113" s="6" t="s">
        <v>72</v>
      </c>
      <c r="C113" s="26">
        <v>11400</v>
      </c>
      <c r="D113" s="25">
        <v>0</v>
      </c>
      <c r="E113" s="25">
        <f aca="true" t="shared" si="7" ref="E113:E120">C113+D113</f>
        <v>11400</v>
      </c>
    </row>
    <row r="114" spans="1:5" s="59" customFormat="1" ht="51.75" customHeight="1" hidden="1">
      <c r="A114" s="81" t="s">
        <v>204</v>
      </c>
      <c r="B114" s="77" t="s">
        <v>72</v>
      </c>
      <c r="C114" s="82">
        <v>0</v>
      </c>
      <c r="D114" s="79">
        <v>0</v>
      </c>
      <c r="E114" s="79">
        <f t="shared" si="7"/>
        <v>0</v>
      </c>
    </row>
    <row r="115" spans="1:6" s="59" customFormat="1" ht="75.75" customHeight="1" hidden="1">
      <c r="A115" s="81" t="s">
        <v>220</v>
      </c>
      <c r="B115" s="77" t="s">
        <v>72</v>
      </c>
      <c r="C115" s="82">
        <v>0</v>
      </c>
      <c r="D115" s="79">
        <v>0</v>
      </c>
      <c r="E115" s="79">
        <f t="shared" si="7"/>
        <v>0</v>
      </c>
      <c r="F115" s="59" t="s">
        <v>239</v>
      </c>
    </row>
    <row r="116" spans="1:6" s="63" customFormat="1" ht="45" customHeight="1">
      <c r="A116" s="18" t="s">
        <v>73</v>
      </c>
      <c r="B116" s="17" t="s">
        <v>74</v>
      </c>
      <c r="C116" s="37">
        <f>C117+C118+C119+C120+C121+C124+C127</f>
        <v>479499909.4</v>
      </c>
      <c r="D116" s="37">
        <f>D117+D118+D119+D120+D121+D124+D127</f>
        <v>0</v>
      </c>
      <c r="E116" s="37">
        <f t="shared" si="7"/>
        <v>479499909.4</v>
      </c>
      <c r="F116" s="58"/>
    </row>
    <row r="117" spans="1:6" s="63" customFormat="1" ht="45" customHeight="1">
      <c r="A117" s="4" t="s">
        <v>263</v>
      </c>
      <c r="B117" s="5" t="s">
        <v>264</v>
      </c>
      <c r="C117" s="45">
        <v>427871</v>
      </c>
      <c r="D117" s="45">
        <v>0</v>
      </c>
      <c r="E117" s="45">
        <f t="shared" si="7"/>
        <v>427871</v>
      </c>
      <c r="F117" s="58"/>
    </row>
    <row r="118" spans="1:6" s="63" customFormat="1" ht="43.5" customHeight="1">
      <c r="A118" s="4" t="s">
        <v>166</v>
      </c>
      <c r="B118" s="6" t="s">
        <v>75</v>
      </c>
      <c r="C118" s="26">
        <v>2108500</v>
      </c>
      <c r="D118" s="25">
        <v>0</v>
      </c>
      <c r="E118" s="25">
        <f t="shared" si="7"/>
        <v>2108500</v>
      </c>
      <c r="F118" s="58"/>
    </row>
    <row r="119" spans="1:6" s="63" customFormat="1" ht="59.25" customHeight="1">
      <c r="A119" s="4" t="s">
        <v>215</v>
      </c>
      <c r="B119" s="6" t="s">
        <v>213</v>
      </c>
      <c r="C119" s="26">
        <v>27500</v>
      </c>
      <c r="D119" s="25">
        <v>0</v>
      </c>
      <c r="E119" s="25">
        <f t="shared" si="7"/>
        <v>27500</v>
      </c>
      <c r="F119" s="58"/>
    </row>
    <row r="120" spans="1:6" s="63" customFormat="1" ht="58.5" customHeight="1">
      <c r="A120" s="19" t="s">
        <v>102</v>
      </c>
      <c r="B120" s="6" t="s">
        <v>76</v>
      </c>
      <c r="C120" s="44">
        <v>34561800</v>
      </c>
      <c r="D120" s="45">
        <v>0</v>
      </c>
      <c r="E120" s="45">
        <f t="shared" si="7"/>
        <v>34561800</v>
      </c>
      <c r="F120" s="58"/>
    </row>
    <row r="121" spans="1:6" s="63" customFormat="1" ht="95.25" customHeight="1">
      <c r="A121" s="19" t="s">
        <v>261</v>
      </c>
      <c r="B121" s="6" t="s">
        <v>77</v>
      </c>
      <c r="C121" s="42">
        <f>C122+C123</f>
        <v>11382200</v>
      </c>
      <c r="D121" s="42">
        <f>D122+D123</f>
        <v>0</v>
      </c>
      <c r="E121" s="42">
        <f>E122+E123</f>
        <v>11382200</v>
      </c>
      <c r="F121" s="58"/>
    </row>
    <row r="122" spans="1:6" s="63" customFormat="1" ht="84" customHeight="1">
      <c r="A122" s="48" t="s">
        <v>221</v>
      </c>
      <c r="B122" s="7" t="s">
        <v>77</v>
      </c>
      <c r="C122" s="27">
        <v>10944400</v>
      </c>
      <c r="D122" s="28">
        <v>0</v>
      </c>
      <c r="E122" s="28">
        <f>C122+D122</f>
        <v>10944400</v>
      </c>
      <c r="F122" s="58"/>
    </row>
    <row r="123" spans="1:6" s="63" customFormat="1" ht="119.25" customHeight="1">
      <c r="A123" s="49" t="s">
        <v>222</v>
      </c>
      <c r="B123" s="7" t="s">
        <v>77</v>
      </c>
      <c r="C123" s="27">
        <v>437800</v>
      </c>
      <c r="D123" s="28">
        <v>0</v>
      </c>
      <c r="E123" s="28">
        <f>C123+D123</f>
        <v>437800</v>
      </c>
      <c r="F123" s="58"/>
    </row>
    <row r="124" spans="1:6" s="63" customFormat="1" ht="78" customHeight="1">
      <c r="A124" s="19" t="s">
        <v>268</v>
      </c>
      <c r="B124" s="6" t="s">
        <v>177</v>
      </c>
      <c r="C124" s="26">
        <f>C125+C126</f>
        <v>8250000</v>
      </c>
      <c r="D124" s="26">
        <f>D125+D126</f>
        <v>0</v>
      </c>
      <c r="E124" s="26">
        <f>E125+E126</f>
        <v>8250000</v>
      </c>
      <c r="F124" s="58"/>
    </row>
    <row r="125" spans="1:6" s="63" customFormat="1" ht="27.75" customHeight="1">
      <c r="A125" s="47" t="s">
        <v>132</v>
      </c>
      <c r="B125" s="7" t="s">
        <v>177</v>
      </c>
      <c r="C125" s="29">
        <v>155100</v>
      </c>
      <c r="D125" s="38">
        <v>0</v>
      </c>
      <c r="E125" s="28">
        <f>C125+D125</f>
        <v>155100</v>
      </c>
      <c r="F125" s="58"/>
    </row>
    <row r="126" spans="1:6" s="63" customFormat="1" ht="24.75" customHeight="1">
      <c r="A126" s="47" t="s">
        <v>133</v>
      </c>
      <c r="B126" s="7" t="s">
        <v>177</v>
      </c>
      <c r="C126" s="29">
        <v>8094900</v>
      </c>
      <c r="D126" s="38">
        <v>0</v>
      </c>
      <c r="E126" s="28">
        <f>C126+D126</f>
        <v>8094900</v>
      </c>
      <c r="F126" s="58"/>
    </row>
    <row r="127" spans="1:6" s="63" customFormat="1" ht="24.75" customHeight="1">
      <c r="A127" s="18" t="s">
        <v>78</v>
      </c>
      <c r="B127" s="17" t="s">
        <v>79</v>
      </c>
      <c r="C127" s="34">
        <f>C128</f>
        <v>422742038.4</v>
      </c>
      <c r="D127" s="34">
        <f>D128</f>
        <v>0</v>
      </c>
      <c r="E127" s="34">
        <f>E128</f>
        <v>422742038.4</v>
      </c>
      <c r="F127" s="58"/>
    </row>
    <row r="128" spans="1:6" s="63" customFormat="1" ht="18.75">
      <c r="A128" s="4" t="s">
        <v>80</v>
      </c>
      <c r="B128" s="6" t="s">
        <v>81</v>
      </c>
      <c r="C128" s="35">
        <f>C129+C130+C131+C132+C133+C134+C135+C138+C141+C142+C143+C144+C145+C146+C147+C148+C149</f>
        <v>422742038.4</v>
      </c>
      <c r="D128" s="35">
        <f>D129+D130+D131+D132+D133+D134+D138+D141+D142+D143+D144+D145+D146+D147+D148+D149</f>
        <v>0</v>
      </c>
      <c r="E128" s="35">
        <f>C128+D128</f>
        <v>422742038.4</v>
      </c>
      <c r="F128" s="58"/>
    </row>
    <row r="129" spans="1:6" s="63" customFormat="1" ht="99.75" customHeight="1">
      <c r="A129" s="4" t="s">
        <v>103</v>
      </c>
      <c r="B129" s="6" t="s">
        <v>81</v>
      </c>
      <c r="C129" s="25">
        <v>2643000</v>
      </c>
      <c r="D129" s="26">
        <v>0</v>
      </c>
      <c r="E129" s="25">
        <f>C129+D129</f>
        <v>2643000</v>
      </c>
      <c r="F129" s="58"/>
    </row>
    <row r="130" spans="1:6" s="63" customFormat="1" ht="99.75" customHeight="1">
      <c r="A130" s="4" t="s">
        <v>104</v>
      </c>
      <c r="B130" s="6" t="s">
        <v>81</v>
      </c>
      <c r="C130" s="25">
        <v>805200</v>
      </c>
      <c r="D130" s="30">
        <v>0</v>
      </c>
      <c r="E130" s="30">
        <f>C130+D130</f>
        <v>805200</v>
      </c>
      <c r="F130" s="58"/>
    </row>
    <row r="131" spans="1:6" s="63" customFormat="1" ht="65.25" customHeight="1">
      <c r="A131" s="4" t="s">
        <v>211</v>
      </c>
      <c r="B131" s="6" t="s">
        <v>81</v>
      </c>
      <c r="C131" s="25">
        <v>881000</v>
      </c>
      <c r="D131" s="44">
        <v>0</v>
      </c>
      <c r="E131" s="45">
        <f aca="true" t="shared" si="8" ref="E131:E137">C131+D131</f>
        <v>881000</v>
      </c>
      <c r="F131" s="58"/>
    </row>
    <row r="132" spans="1:6" s="63" customFormat="1" ht="62.25" customHeight="1">
      <c r="A132" s="4" t="s">
        <v>105</v>
      </c>
      <c r="B132" s="6" t="s">
        <v>81</v>
      </c>
      <c r="C132" s="25">
        <v>214375900</v>
      </c>
      <c r="D132" s="44">
        <v>0</v>
      </c>
      <c r="E132" s="45">
        <f t="shared" si="8"/>
        <v>214375900</v>
      </c>
      <c r="F132" s="58"/>
    </row>
    <row r="133" spans="1:6" s="63" customFormat="1" ht="72" customHeight="1">
      <c r="A133" s="4" t="s">
        <v>208</v>
      </c>
      <c r="B133" s="6" t="s">
        <v>81</v>
      </c>
      <c r="C133" s="25">
        <v>182536400</v>
      </c>
      <c r="D133" s="25">
        <v>0</v>
      </c>
      <c r="E133" s="25">
        <f t="shared" si="8"/>
        <v>182536400</v>
      </c>
      <c r="F133" s="58"/>
    </row>
    <row r="134" spans="1:6" s="63" customFormat="1" ht="104.25" customHeight="1">
      <c r="A134" s="4" t="s">
        <v>106</v>
      </c>
      <c r="B134" s="6" t="s">
        <v>81</v>
      </c>
      <c r="C134" s="25">
        <v>1824750</v>
      </c>
      <c r="D134" s="25">
        <v>0</v>
      </c>
      <c r="E134" s="25">
        <f t="shared" si="8"/>
        <v>1824750</v>
      </c>
      <c r="F134" s="58"/>
    </row>
    <row r="135" spans="1:6" s="63" customFormat="1" ht="76.5" customHeight="1">
      <c r="A135" s="4" t="s">
        <v>161</v>
      </c>
      <c r="B135" s="6" t="s">
        <v>81</v>
      </c>
      <c r="C135" s="36">
        <f>C136+C137</f>
        <v>1679600</v>
      </c>
      <c r="D135" s="25">
        <v>0</v>
      </c>
      <c r="E135" s="25">
        <f t="shared" si="8"/>
        <v>1679600</v>
      </c>
      <c r="F135" s="58"/>
    </row>
    <row r="136" spans="1:6" s="63" customFormat="1" ht="34.5" customHeight="1">
      <c r="A136" s="47" t="s">
        <v>162</v>
      </c>
      <c r="B136" s="7" t="s">
        <v>81</v>
      </c>
      <c r="C136" s="28">
        <v>32800</v>
      </c>
      <c r="D136" s="28">
        <v>0</v>
      </c>
      <c r="E136" s="28">
        <f t="shared" si="8"/>
        <v>32800</v>
      </c>
      <c r="F136" s="58"/>
    </row>
    <row r="137" spans="1:6" s="63" customFormat="1" ht="36" customHeight="1">
      <c r="A137" s="47" t="s">
        <v>163</v>
      </c>
      <c r="B137" s="7" t="s">
        <v>81</v>
      </c>
      <c r="C137" s="28">
        <v>1646800</v>
      </c>
      <c r="D137" s="28">
        <v>0</v>
      </c>
      <c r="E137" s="28">
        <f t="shared" si="8"/>
        <v>1646800</v>
      </c>
      <c r="F137" s="58"/>
    </row>
    <row r="138" spans="1:6" s="63" customFormat="1" ht="96.75" customHeight="1">
      <c r="A138" s="4" t="s">
        <v>267</v>
      </c>
      <c r="B138" s="6" t="s">
        <v>81</v>
      </c>
      <c r="C138" s="30">
        <f>C139+C140</f>
        <v>2619800</v>
      </c>
      <c r="D138" s="25">
        <v>0</v>
      </c>
      <c r="E138" s="25">
        <f>C138+D138</f>
        <v>2619800</v>
      </c>
      <c r="F138" s="58"/>
    </row>
    <row r="139" spans="1:6" s="63" customFormat="1" ht="27" customHeight="1">
      <c r="A139" s="47" t="s">
        <v>97</v>
      </c>
      <c r="B139" s="7" t="s">
        <v>81</v>
      </c>
      <c r="C139" s="28">
        <v>17600</v>
      </c>
      <c r="D139" s="103">
        <f>D140+D141</f>
        <v>0</v>
      </c>
      <c r="E139" s="103">
        <f>C139+D139</f>
        <v>17600</v>
      </c>
      <c r="F139" s="62"/>
    </row>
    <row r="140" spans="1:6" s="63" customFormat="1" ht="18.75">
      <c r="A140" s="47" t="s">
        <v>98</v>
      </c>
      <c r="B140" s="7" t="s">
        <v>81</v>
      </c>
      <c r="C140" s="28">
        <v>2602200</v>
      </c>
      <c r="D140" s="38">
        <v>0</v>
      </c>
      <c r="E140" s="28">
        <f>C140+D140</f>
        <v>2602200</v>
      </c>
      <c r="F140" s="62"/>
    </row>
    <row r="141" spans="1:6" s="63" customFormat="1" ht="45" customHeight="1">
      <c r="A141" s="4" t="s">
        <v>107</v>
      </c>
      <c r="B141" s="5" t="s">
        <v>81</v>
      </c>
      <c r="C141" s="25">
        <v>12597800</v>
      </c>
      <c r="D141" s="45">
        <v>0</v>
      </c>
      <c r="E141" s="45">
        <f>C141+D141</f>
        <v>12597800</v>
      </c>
      <c r="F141" s="67"/>
    </row>
    <row r="142" spans="1:6" s="63" customFormat="1" ht="54" customHeight="1">
      <c r="A142" s="4" t="s">
        <v>108</v>
      </c>
      <c r="B142" s="6" t="s">
        <v>81</v>
      </c>
      <c r="C142" s="25">
        <v>789000</v>
      </c>
      <c r="D142" s="30">
        <f>D143+D144</f>
        <v>0</v>
      </c>
      <c r="E142" s="30">
        <f>C142+D142</f>
        <v>789000</v>
      </c>
      <c r="F142" s="58"/>
    </row>
    <row r="143" spans="1:6" s="63" customFormat="1" ht="105" customHeight="1">
      <c r="A143" s="4" t="s">
        <v>164</v>
      </c>
      <c r="B143" s="6" t="s">
        <v>81</v>
      </c>
      <c r="C143" s="25">
        <v>6000</v>
      </c>
      <c r="D143" s="45">
        <v>0</v>
      </c>
      <c r="E143" s="45">
        <f aca="true" t="shared" si="9" ref="E143:E149">C143+D143</f>
        <v>6000</v>
      </c>
      <c r="F143" s="58"/>
    </row>
    <row r="144" spans="1:6" s="63" customFormat="1" ht="88.5" customHeight="1">
      <c r="A144" s="4" t="s">
        <v>96</v>
      </c>
      <c r="B144" s="6" t="s">
        <v>81</v>
      </c>
      <c r="C144" s="25">
        <v>16500</v>
      </c>
      <c r="D144" s="45">
        <v>0</v>
      </c>
      <c r="E144" s="45">
        <f t="shared" si="9"/>
        <v>16500</v>
      </c>
      <c r="F144" s="58"/>
    </row>
    <row r="145" spans="1:6" s="63" customFormat="1" ht="80.25" customHeight="1">
      <c r="A145" s="4" t="s">
        <v>135</v>
      </c>
      <c r="B145" s="6" t="s">
        <v>81</v>
      </c>
      <c r="C145" s="25">
        <v>529300</v>
      </c>
      <c r="D145" s="25">
        <v>0</v>
      </c>
      <c r="E145" s="25">
        <f t="shared" si="9"/>
        <v>529300</v>
      </c>
      <c r="F145" s="62"/>
    </row>
    <row r="146" spans="1:6" s="63" customFormat="1" ht="58.5" customHeight="1">
      <c r="A146" s="4" t="s">
        <v>238</v>
      </c>
      <c r="B146" s="6" t="s">
        <v>81</v>
      </c>
      <c r="C146" s="25">
        <v>17620</v>
      </c>
      <c r="D146" s="25">
        <v>0</v>
      </c>
      <c r="E146" s="25">
        <f t="shared" si="9"/>
        <v>17620</v>
      </c>
      <c r="F146" s="58"/>
    </row>
    <row r="147" spans="1:6" s="63" customFormat="1" ht="59.25" customHeight="1">
      <c r="A147" s="4" t="s">
        <v>237</v>
      </c>
      <c r="B147" s="6" t="s">
        <v>81</v>
      </c>
      <c r="C147" s="25">
        <v>509168.4</v>
      </c>
      <c r="D147" s="25">
        <v>0</v>
      </c>
      <c r="E147" s="25">
        <f t="shared" si="9"/>
        <v>509168.4</v>
      </c>
      <c r="F147" s="58"/>
    </row>
    <row r="148" spans="1:6" s="63" customFormat="1" ht="99" customHeight="1">
      <c r="A148" s="4" t="s">
        <v>139</v>
      </c>
      <c r="B148" s="6" t="s">
        <v>81</v>
      </c>
      <c r="C148" s="25">
        <v>837400</v>
      </c>
      <c r="D148" s="25">
        <v>0</v>
      </c>
      <c r="E148" s="25">
        <f t="shared" si="9"/>
        <v>837400</v>
      </c>
      <c r="F148" s="58"/>
    </row>
    <row r="149" spans="1:6" s="63" customFormat="1" ht="121.5" customHeight="1">
      <c r="A149" s="4" t="s">
        <v>262</v>
      </c>
      <c r="B149" s="6" t="s">
        <v>81</v>
      </c>
      <c r="C149" s="25">
        <v>73600</v>
      </c>
      <c r="D149" s="25">
        <v>0</v>
      </c>
      <c r="E149" s="25">
        <f t="shared" si="9"/>
        <v>73600</v>
      </c>
      <c r="F149" s="58"/>
    </row>
    <row r="150" spans="1:6" s="63" customFormat="1" ht="30.75" customHeight="1">
      <c r="A150" s="18" t="s">
        <v>82</v>
      </c>
      <c r="B150" s="20" t="s">
        <v>83</v>
      </c>
      <c r="C150" s="37">
        <f>C151+C153+C154</f>
        <v>10072</v>
      </c>
      <c r="D150" s="37">
        <f>D151</f>
        <v>0</v>
      </c>
      <c r="E150" s="37">
        <f>E151</f>
        <v>10072</v>
      </c>
      <c r="F150" s="58"/>
    </row>
    <row r="151" spans="1:6" s="63" customFormat="1" ht="55.5" customHeight="1">
      <c r="A151" s="4" t="s">
        <v>120</v>
      </c>
      <c r="B151" s="6" t="s">
        <v>84</v>
      </c>
      <c r="C151" s="26">
        <v>10072</v>
      </c>
      <c r="D151" s="25">
        <v>0</v>
      </c>
      <c r="E151" s="25">
        <f>C151+D151</f>
        <v>10072</v>
      </c>
      <c r="F151" s="58"/>
    </row>
    <row r="152" spans="1:6" s="63" customFormat="1" ht="63.75" customHeight="1" hidden="1">
      <c r="A152" s="4" t="s">
        <v>205</v>
      </c>
      <c r="B152" s="6" t="s">
        <v>203</v>
      </c>
      <c r="C152" s="44">
        <v>0</v>
      </c>
      <c r="D152" s="45">
        <v>0</v>
      </c>
      <c r="E152" s="45">
        <f aca="true" t="shared" si="10" ref="E152:E159">C152+D152</f>
        <v>0</v>
      </c>
      <c r="F152" s="58"/>
    </row>
    <row r="153" spans="1:6" s="63" customFormat="1" ht="69" customHeight="1" hidden="1">
      <c r="A153" s="4" t="s">
        <v>253</v>
      </c>
      <c r="B153" s="6" t="s">
        <v>214</v>
      </c>
      <c r="C153" s="26">
        <v>0</v>
      </c>
      <c r="D153" s="25">
        <v>0</v>
      </c>
      <c r="E153" s="25">
        <f t="shared" si="10"/>
        <v>0</v>
      </c>
      <c r="F153" s="58"/>
    </row>
    <row r="154" spans="1:6" s="63" customFormat="1" ht="69" customHeight="1" hidden="1">
      <c r="A154" s="4" t="s">
        <v>252</v>
      </c>
      <c r="B154" s="6" t="s">
        <v>251</v>
      </c>
      <c r="C154" s="26">
        <v>0</v>
      </c>
      <c r="D154" s="25">
        <v>0</v>
      </c>
      <c r="E154" s="25">
        <f t="shared" si="10"/>
        <v>0</v>
      </c>
      <c r="F154" s="58"/>
    </row>
    <row r="155" spans="1:6" s="63" customFormat="1" ht="24.75" customHeight="1">
      <c r="A155" s="18" t="s">
        <v>113</v>
      </c>
      <c r="B155" s="20" t="s">
        <v>114</v>
      </c>
      <c r="C155" s="41">
        <f>C156</f>
        <v>105000000</v>
      </c>
      <c r="D155" s="46">
        <f>D156</f>
        <v>0</v>
      </c>
      <c r="E155" s="41">
        <f>E156</f>
        <v>105000000</v>
      </c>
      <c r="F155" s="58"/>
    </row>
    <row r="156" spans="1:6" s="63" customFormat="1" ht="27" customHeight="1">
      <c r="A156" s="4" t="s">
        <v>115</v>
      </c>
      <c r="B156" s="6" t="s">
        <v>169</v>
      </c>
      <c r="C156" s="42">
        <v>105000000</v>
      </c>
      <c r="D156" s="25">
        <v>0</v>
      </c>
      <c r="E156" s="25">
        <f t="shared" si="10"/>
        <v>105000000</v>
      </c>
      <c r="F156" s="58"/>
    </row>
    <row r="157" spans="1:5" s="76" customFormat="1" ht="45.75" customHeight="1">
      <c r="A157" s="18" t="s">
        <v>175</v>
      </c>
      <c r="B157" s="20" t="s">
        <v>174</v>
      </c>
      <c r="C157" s="105">
        <f>C158+C159</f>
        <v>323390</v>
      </c>
      <c r="D157" s="105">
        <f>D158+D159</f>
        <v>0</v>
      </c>
      <c r="E157" s="105">
        <f>E159+E158</f>
        <v>323390</v>
      </c>
    </row>
    <row r="158" spans="1:6" s="76" customFormat="1" ht="46.5" customHeight="1">
      <c r="A158" s="14" t="s">
        <v>170</v>
      </c>
      <c r="B158" s="6" t="s">
        <v>172</v>
      </c>
      <c r="C158" s="42">
        <v>27407</v>
      </c>
      <c r="D158" s="45">
        <v>0</v>
      </c>
      <c r="E158" s="45">
        <f t="shared" si="10"/>
        <v>27407</v>
      </c>
      <c r="F158" s="80"/>
    </row>
    <row r="159" spans="1:5" s="76" customFormat="1" ht="42.75" customHeight="1">
      <c r="A159" s="14" t="s">
        <v>171</v>
      </c>
      <c r="B159" s="6" t="s">
        <v>173</v>
      </c>
      <c r="C159" s="42">
        <v>295983</v>
      </c>
      <c r="D159" s="45">
        <v>0</v>
      </c>
      <c r="E159" s="45">
        <f t="shared" si="10"/>
        <v>295983</v>
      </c>
    </row>
    <row r="160" spans="1:6" s="63" customFormat="1" ht="18.75">
      <c r="A160" s="60" t="s">
        <v>25</v>
      </c>
      <c r="B160" s="61"/>
      <c r="C160" s="46">
        <f>C10+C90</f>
        <v>1484789145.4</v>
      </c>
      <c r="D160" s="46">
        <f>D10+D90</f>
        <v>11111970</v>
      </c>
      <c r="E160" s="46">
        <f>E10+E90</f>
        <v>1495901115.4</v>
      </c>
      <c r="F160" s="58"/>
    </row>
    <row r="161" spans="1:5" s="63" customFormat="1" ht="15.75">
      <c r="A161" s="70"/>
      <c r="B161" s="70"/>
      <c r="C161" s="74"/>
      <c r="D161" s="74"/>
      <c r="E161" s="74"/>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2016-06-03T07:06:01Z</cp:lastPrinted>
  <dcterms:created xsi:type="dcterms:W3CDTF">2005-09-02T05:03:18Z</dcterms:created>
  <dcterms:modified xsi:type="dcterms:W3CDTF">2016-06-20T08:26:43Z</dcterms:modified>
  <cp:category/>
  <cp:version/>
  <cp:contentType/>
  <cp:contentStatus/>
</cp:coreProperties>
</file>