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60" yWindow="2820" windowWidth="15192" windowHeight="9216" activeTab="0"/>
  </bookViews>
  <sheets>
    <sheet name="доходы" sheetId="1" r:id="rId1"/>
  </sheets>
  <definedNames>
    <definedName name="_xlnm.Print_Area" localSheetId="0">'доходы'!$A$1:$E$127</definedName>
  </definedNames>
  <calcPr fullCalcOnLoad="1"/>
</workbook>
</file>

<file path=xl/sharedStrings.xml><?xml version="1.0" encoding="utf-8"?>
<sst xmlns="http://schemas.openxmlformats.org/spreadsheetml/2006/main" count="238" uniqueCount="203">
  <si>
    <t xml:space="preserve">000 1 06 01020 04 0000 110 </t>
  </si>
  <si>
    <t>000 1 11 09044 04 0000 120</t>
  </si>
  <si>
    <t>000 1 11 05024 04 0000 120</t>
  </si>
  <si>
    <t>000 1 00 00000 00 0000 000</t>
  </si>
  <si>
    <t>ДОХОДЫ</t>
  </si>
  <si>
    <t>НАЛОГОВЫЕ ДОХОДЫ</t>
  </si>
  <si>
    <t>000 1 01 00000 00 0000 000</t>
  </si>
  <si>
    <t>НАЛОГИ НА ПРИБЫЛЬ, ДОХОДЫ</t>
  </si>
  <si>
    <t>000 1 01 02000 01 0000 110</t>
  </si>
  <si>
    <t>Налог на доходы физических лиц</t>
  </si>
  <si>
    <t>000 1 05 00000 00 0000 000</t>
  </si>
  <si>
    <t>НАЛОГИ НА СОВОКУПНЫЙ ДОХОД</t>
  </si>
  <si>
    <t>Единый налог на вмененный доход для отдельных видов деятельности</t>
  </si>
  <si>
    <t>000 1 06 00000 00 0000 000</t>
  </si>
  <si>
    <t xml:space="preserve">НАЛОГИ НА ИМУЩЕСТВО </t>
  </si>
  <si>
    <t>000 1 08 00000 00 0000 000</t>
  </si>
  <si>
    <t>ГОСУДАРСТВЕННАЯ ПОШЛИНА</t>
  </si>
  <si>
    <t>000 1 08 03010 01 0000 110</t>
  </si>
  <si>
    <t xml:space="preserve">НЕНАЛОГОВЫЕ ДОХОДЫ </t>
  </si>
  <si>
    <t>000 1 11 00000 00 0000 000</t>
  </si>
  <si>
    <t>ДОХОДЫ ОТ ИСПОЛЬЗОВАНИЯ ИМУЩЕСТВА, НАХОДЯЩЕГОСЯ В ГОСУДАРСТВЕННОЙ И МУНИЦИПАЛЬНОЙ СОБСТВЕННОСТИ</t>
  </si>
  <si>
    <t>000 1 11 05000 00 0000 120</t>
  </si>
  <si>
    <t xml:space="preserve">000 1 16 00000 00 0000 000 </t>
  </si>
  <si>
    <t>ШТРАФЫ, САНКЦИИ, ВОЗМЕЩЕНИЕ УЩЕРБА</t>
  </si>
  <si>
    <t>ВСЕГО ДОХОДОВ</t>
  </si>
  <si>
    <t>ПЛАТЕЖИ ПРИ ПОЛЬЗОВАНИИ ПРИРОДНЫМИ РЕСУРСАМИ</t>
  </si>
  <si>
    <t>000 1 12 00000 00 0000 000</t>
  </si>
  <si>
    <t>Плата за негативное воздействие на окружающую среду</t>
  </si>
  <si>
    <t>000 1 12 01000 01 0000 120</t>
  </si>
  <si>
    <t>000 1 16 90040 04 0000 140</t>
  </si>
  <si>
    <t>Прочие поступления от денежных взысканий (штрафов) и иных сумм в возмещение ущерба, зачисляемые в бюджеты городских округов</t>
  </si>
  <si>
    <t>000 1 16 30000 01 0000 140</t>
  </si>
  <si>
    <t>ДОХОДЫ ОТ ПРОДАЖИ МАТЕРИАЛЬНЫХ И НЕМАТЕРИАЛЬНЫХ АКТИВОВ</t>
  </si>
  <si>
    <t>000 1 14 00000 00 0000 000</t>
  </si>
  <si>
    <t>Наименование доходов</t>
  </si>
  <si>
    <t xml:space="preserve"> 000 1 01 02010 01 0000 110</t>
  </si>
  <si>
    <t xml:space="preserve"> 000 1 01 02040 01 0000 110</t>
  </si>
  <si>
    <t xml:space="preserve"> 000 1 01 02020 01 0000 110</t>
  </si>
  <si>
    <t>000 1 16 03010 01 0000 140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</si>
  <si>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</si>
  <si>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000 1 16 03030 01 0000 140</t>
  </si>
  <si>
    <t xml:space="preserve">000 1 16 25060 01 0000 140 </t>
  </si>
  <si>
    <t>Денежные взыскания (штрафы) за нарушение  земельного законодательства</t>
  </si>
  <si>
    <t>Налог на имущество физических лиц, взимаемый по ставкам, применяемым к объектам налогообложения, расположенным в границах городских округов</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</si>
  <si>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</si>
  <si>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Земельный налог</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</si>
  <si>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</si>
  <si>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</si>
  <si>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казённых) в части реализации основных средств по указанному имуществу</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</si>
  <si>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казённых)</t>
  </si>
  <si>
    <t>000 1 05 02010 02 0000 110</t>
  </si>
  <si>
    <t xml:space="preserve">БЕЗВОЗМЕЗДНЫЕ ПОСТУПЛЕНИЯ </t>
  </si>
  <si>
    <t>000 2 00 00000 00 0000 000</t>
  </si>
  <si>
    <t>БЕЗВОЗМЕЗДНЫЕ ПОСТУПЛЕНИЯ ОТ ДРУГИХ БЮДЖЕТОВ БЮДЖЕТНОЙ СИСТЕМЫ РОССИЙСКОЙ ФЕДЕРАЦИИ</t>
  </si>
  <si>
    <t>000 2 02 00000 00 0000 000</t>
  </si>
  <si>
    <t>ДОТАЦИИ БЮДЖЕТАМ СУБЪЕКТОВ РОССИЙСКОЙ ФЕДЕРАЦИИ И МУНИЦИПАЛЬНЫХ ОБРАЗОВАНИЙ</t>
  </si>
  <si>
    <t>Прочие субсидии</t>
  </si>
  <si>
    <t>СУБВЕНЦИИ БЮДЖЕТАМ СУБЪЕКТОВ РОССИЙСКОЙ ФЕДЕРАЦИИ И МУНИЦИПАЛЬНЫХ ОБРАЗОВАНИЙ</t>
  </si>
  <si>
    <t>Прочие субвенции</t>
  </si>
  <si>
    <t>000 1 11 05012 04 0000 120</t>
  </si>
  <si>
    <t>000 1 14 02043 04 0000 410</t>
  </si>
  <si>
    <t>000 1 16 30030 01 0000 140</t>
  </si>
  <si>
    <t>000 1 05 02000 02 0000 110</t>
  </si>
  <si>
    <t>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</si>
  <si>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 организация предоставления мер социальной поддержки</t>
  </si>
  <si>
    <t>- предоставление мер социальной поддержки</t>
  </si>
  <si>
    <t xml:space="preserve">Дотации бюджетам городских округов на выравнивание  бюджетной обеспеченности </t>
  </si>
  <si>
    <t>Субсидии бюджетам городских округов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</si>
  <si>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Субвенции бюджетам городских округов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</si>
  <si>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Субвенции бюджетам городских округов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</si>
  <si>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Субвенции бюджетам городских округов на обеспечение бесплатным питанием отдельных категорий обучающихся</t>
  </si>
  <si>
    <t>Субвенции бюджетам городских округов на реализацию Закона Мурманской области "Об административных комиссиях"</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</si>
  <si>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</si>
  <si>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</si>
  <si>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</si>
  <si>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ПРОЧИЕ БЕЗВОЗМЕЗДНЫЕ ПОСТУПЛЕНИЯ</t>
  </si>
  <si>
    <t>000 2 07 00000 00 0000 180</t>
  </si>
  <si>
    <t>Прочие безвозмездные поступления в бюджеты городских округов</t>
  </si>
  <si>
    <t>Денежные взыскания (штрафы) за правонарушения  в области дорожного движения</t>
  </si>
  <si>
    <t>000 1 06 06000 00 0000 110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</si>
  <si>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</si>
  <si>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</si>
  <si>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Прочие денежные взыскания (штрафы) за правонарушения в области дорожного движения</t>
  </si>
  <si>
    <t>Плата за выбросы загрязняющих веществ в атмосферный воздух стационарными объектами</t>
  </si>
  <si>
    <t>000 1 12 01010 01 0000 120</t>
  </si>
  <si>
    <t>Плата за выбросы загрязняющих веществ в водные объекты</t>
  </si>
  <si>
    <t>Плата за размещение отходов производства и потребления</t>
  </si>
  <si>
    <t>000 1 12 01030 01 0000 120</t>
  </si>
  <si>
    <t>000 1 12 01040 01 0000 120</t>
  </si>
  <si>
    <t>Субвенции бюджетам городских округов на реализацию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</si>
  <si>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 xml:space="preserve">000 1 16 28000 01 0000 140 </t>
  </si>
  <si>
    <t>000 1 16 33040 04 0000 140</t>
  </si>
  <si>
    <t xml:space="preserve"> 000 1 01 02030 01 0000 110</t>
  </si>
  <si>
    <t xml:space="preserve">Субвенции бюджетам городских округов на проведение текущего ремонта жилых помещений, собственниками которых являются дети-сироты и дети, оставшиеся без попечения родителей, либо жилых помещений жилого фонда, право пользования которыми сохранено за детьми-сиротами и детьми, оставшимися без попечения родителей </t>
  </si>
  <si>
    <t xml:space="preserve">Налог,   взимаемый   в   связи   с   применением  упрощенной системы налогообложения  </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</si>
  <si>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</si>
  <si>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</si>
  <si>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 xml:space="preserve">   000  1 05 01000 00 0000 110</t>
  </si>
  <si>
    <t xml:space="preserve">   000  1 05 01010 01 0000 110</t>
  </si>
  <si>
    <t xml:space="preserve">   000  1 05 01011 01 0000 110</t>
  </si>
  <si>
    <t xml:space="preserve">   000  1 05 01020 01 0000 110</t>
  </si>
  <si>
    <t xml:space="preserve">   000  1 05 01021 01 0000 110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</si>
  <si>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</si>
  <si>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000 1 14 06012 04 0000 430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</si>
  <si>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</si>
  <si>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000 1 16 43000 01 0000 140</t>
  </si>
  <si>
    <t>Код бюджетной классификации Российской Федерации</t>
  </si>
  <si>
    <t>- на организацию предоставления ежемесячной жилищно-коммунальной выплаты</t>
  </si>
  <si>
    <t>- на предоставление жилищно-коммунальной выплаты</t>
  </si>
  <si>
    <t>Субвенции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</si>
  <si>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СУБСИДИИ БЮДЖЕТАМ БЮДЖЕТНОЙ СИСТЕМЫ РОССИЙСКОЙ ФЕДЕРАЦИИ (МЕЖБЮДЖЕТНЫЕ СУБСИДИИ)</t>
  </si>
  <si>
    <t>Субвенции бюджетам городских округов на государственную регистрацию актов гражданского состояния</t>
  </si>
  <si>
    <t>000 1 05 04010 02 0000 110</t>
  </si>
  <si>
    <t>Налог, взимаемый в связи с применением патентной системы налогообложения, зачисляемый в бюджеты городских округов</t>
  </si>
  <si>
    <t>000 2 07 04050 04 0000 180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</si>
  <si>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</si>
  <si>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Государственная пошлина за выдачу разрешения на установку рекламной конструкции</t>
  </si>
  <si>
    <t>Денежные взыскания (штрафы) за нарушение законодательства о налогах и сборах, предусмотренные статьями 116,  118,  статьей 119.1, статьей 119.1, пунктами 1 и 2 статьи 120, статьями 125, 126, 128, 129, 129.1, 132, 133, 134, 135, 135.1 Налогового кодекса Российской Федерации</t>
  </si>
  <si>
    <t xml:space="preserve"> 000 1 03 00000 00 0000 000</t>
  </si>
  <si>
    <t xml:space="preserve"> 000 1 03 02000 01 0000 110</t>
  </si>
  <si>
    <t>Акцизы по подакцизным товарам (продукции), производимым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</si>
  <si>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</si>
  <si>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</si>
  <si>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</si>
  <si>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</si>
  <si>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</si>
  <si>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000 1 03 02250 01 0000 110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</si>
  <si>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</si>
  <si>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000 1 03 02260 01 0000 110</t>
  </si>
  <si>
    <t>НАЛОГИ НА ТОВАРЫ (РАБОТЫ, УСЛУГИ), РЕАЛИЗУЕМЫЕ НА ТЕРРИТОРИИ  РОССИЙСКОЙ ФЕДЕРАЦИИ</t>
  </si>
  <si>
    <t>(рубли)</t>
  </si>
  <si>
    <t>к решению Совета депутатов города Кировска</t>
  </si>
  <si>
    <t>000 1 11 05074 04 0000 120</t>
  </si>
  <si>
    <t>Доходы от сдачи в аренду имущества, составляющего казну городских округов (за исключением земельных участков)</t>
  </si>
  <si>
    <t>Субсидии бюджетам городских округов на техническое сопровождение программного обеспечения "Система автоматизированного рабочего места муниципального образования"</t>
  </si>
  <si>
    <t xml:space="preserve">Объем поступлений доходов местного бюджета </t>
  </si>
  <si>
    <t>Сумма на 2018 год</t>
  </si>
  <si>
    <t>Сумма на 2019 год</t>
  </si>
  <si>
    <t>Земельный налог с организаций, обладающих земельным участком, расположенным в границах городских округов</t>
  </si>
  <si>
    <t>000 1 06 06032 04 0000 110</t>
  </si>
  <si>
    <t>Земельный налог с физических лиц, обладающих земельным участком, расположенным в границах городских округов</t>
  </si>
  <si>
    <t>000 1 06 06042 04 0000 110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</si>
  <si>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(сумма платежа)</t>
  </si>
  <si>
    <t>000 1 08 07173 01 1000 110</t>
  </si>
  <si>
    <t>000 1 14 03040 04 0000 440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</si>
  <si>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</si>
  <si>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</si>
  <si>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000 1 16 37030 04 0000 140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</si>
  <si>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(с учётом дополнительных расходов), в том числе:</t>
  </si>
  <si>
    <t xml:space="preserve"> -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(за счёт средств областного бюджета)</t>
  </si>
  <si>
    <t xml:space="preserve"> - дополнительные расходы, связанные с выплатой компенсации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</si>
  <si>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000 2 02 15001 04 0000 151</t>
  </si>
  <si>
    <t>000 2 02 20077 04 0000 151</t>
  </si>
  <si>
    <t>000 2 02 29999 04 0000 151</t>
  </si>
  <si>
    <t>000 2 02 29999 00 0000 151</t>
  </si>
  <si>
    <t>000 2 02 20000 00 0000 151</t>
  </si>
  <si>
    <t>000 2 02 10000 00 0000 151</t>
  </si>
  <si>
    <t xml:space="preserve">Субсидии бюджетам городских округов в рамках ведомственной целевой программы "Отдых детей Мурманской области" </t>
  </si>
  <si>
    <t>Субсидии бюджетам муниципальных образований на софинансирование расходов, направленных на оплату труда и начисления на выплаты по оплате труда работникам муниципальных учреждений</t>
  </si>
  <si>
    <t>000 2 02 30000 00 0000 151</t>
  </si>
  <si>
    <t>000 2 02 35930 04 0000 151</t>
  </si>
  <si>
    <t>000 2 02 30027 04 0000 151</t>
  </si>
  <si>
    <t>000 2 02 30029 04 0000 151</t>
  </si>
  <si>
    <t>000 2 02 35082 04 0000 151</t>
  </si>
  <si>
    <t>000 2 02 39999 00 0000 151</t>
  </si>
  <si>
    <t>000 2 02 39999 04 0000 151</t>
  </si>
  <si>
    <t>Субвенции бюджетам городских округов в рамках ведомственной целевой программы "Оказание мер социальной поддержки детям-сиротам и детям, оставшимся без попечения родителей, лицам из их числа" , в том числе:</t>
  </si>
  <si>
    <t>Субвенция бюджетам муниципальных образований Мурманской области на организацию деятельности по отлову и содержанию безнадзорных животных</t>
  </si>
  <si>
    <t>Субвенция бюджетам муниципальных образований Мурманской области на осуществление деятельности по отлову и содержанию безнадзорных животных</t>
  </si>
  <si>
    <t>Субвенция бюджетам городских округов на обеспечение выпускников муниципальных образовательных учреждений из числа детей-сирот и детей, оставшихся без попечения родителей, за исключением лиц, продолжающих обучение по очной форме в образовательных учреждениях профессионального образования, одеждой, обувью, мягким инвентарем, оборудованием и единовременным денежным пособием</t>
  </si>
  <si>
    <t>Средства от распоряжения и реализации конфискованного и иного имущества, обращенного в доходы городских округов (в части реализации материальных запасов по указанному имуществу)</t>
  </si>
  <si>
    <t>000 1 08 07150 01 1000 110</t>
  </si>
  <si>
    <t>000 2 02 20051 04 0000 151</t>
  </si>
  <si>
    <t>Субсидии бюджетам городских округов на реализацию федеральных целевых программ, в том числе:</t>
  </si>
  <si>
    <t>Субсидии бюджетам городских округов на софинансирование капитальных вложений в объекты муниципальной собственности, в том числе:</t>
  </si>
  <si>
    <t>Прочие субсидии бюджетам городских округов, в том числе:</t>
  </si>
  <si>
    <t>Прочие субвенции бюджетам городских округов, в том числе:</t>
  </si>
  <si>
    <t xml:space="preserve">Субвенции бюджетам городских округов на реализацию  Закона Мурманской области "О комиссиях по делам несовершеннолетних и защите их прав в Мурманской области" </t>
  </si>
  <si>
    <t>Субвенции бюджетам городских округов на реализацию Закона Мурманской области "О региональных нормативах финансового обеспечения образовательной деятельности в Мурманской области"</t>
  </si>
  <si>
    <t>Субвенции бюджетам городских округов на реализацию Закона Мурманской области "О региональных нормативах финансового обеспечения образовательной деятельности муниципальных дошкольных образовательных организаций"</t>
  </si>
  <si>
    <t>Субвенции бюджетам городских округов на реализацию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 (проезд обучающихся и студентов)</t>
  </si>
  <si>
    <t>Субвенции бюджетам городских округов на реализацию Закона Мурманской области "О мерах социальной поддержки отдельных категорий граждан, работающих в сельских населенных пунктах или поселках городского типа" в части предоставления мер социальной поддержки по оплате жилого помещения и коммунальных услуг отдельным категориям граждан, в том числе:</t>
  </si>
  <si>
    <t>000 2 02 25519 04 0000 151</t>
  </si>
  <si>
    <t>Субсидия бюджетам городских округов на поддержку отрасли культуры</t>
  </si>
  <si>
    <t>000 2 02 25555 04 0000 151</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</si>
  <si>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</si>
  <si>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Субсидия бюджетам городских округов на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t>
  </si>
  <si>
    <t>Прочие безвозмездные поступления в бюджеты городских округов (реализация мероприятий в рамках заключенных соглашений)</t>
  </si>
  <si>
    <t>000 2 07 04050 04 7000 180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</si>
  <si>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</si>
  <si>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 2018 год и плановый период 2019 - 2020 годов</t>
  </si>
  <si>
    <t>Сумма на 2020 год</t>
  </si>
  <si>
    <t>Субсидии бюджетам городских округов на  планировку территорий, формирование (образование) земельных участков, предоставленных на безвозмездной основе многодетным семьям, и обеспечение их объектами коммунальной и дорожной инфраструктуры</t>
  </si>
  <si>
    <t>Субсидия бюджетам городских округов на возмещение недополученных доходов транспортным организациям, осуществляющим регулярные перевозки пассажиров и багажа на муниципальных маршрутах по регулируемым тарифам, не обеспечивающим возмещение понесенных затрат</t>
  </si>
  <si>
    <t>000 2 02 20041 04 0000 151</t>
  </si>
  <si>
    <t xml:space="preserve">Субвенции бюджетам городских округов на содержание ребёнка в семье опекуна и приёмной семье, а также вознаграждение, причитающееся приёмному родителю </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</si>
  <si>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</si>
  <si>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Субсидии бюджетам городских округов на софинансирование капитальных вложений в объекты муниципальной собственности (в рамках государственной программы "Развитие культуры и сохранение культурного наследия региона")</t>
  </si>
  <si>
    <t>Субсидии бюджетам городских округов на софинансирование капитальных вложений в объекты муниципальной собственности (в рамках государственной программы Мурманской области "Развитие физической культуры и спорта")</t>
  </si>
  <si>
    <t>Субсидии бюджетам городских округов на обеспечение жильем молодых семей (в рамках государственной программы Мурманской области "Обеспечение комфортной среды проживания населения региона")</t>
  </si>
  <si>
    <t>Субвенции бюджетам городских округов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</si>
  <si>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Приложение 3</t>
  </si>
  <si>
    <t>от 22.12.2017 №  111</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</si>
</sst>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s>
  <fonts count="54">
    <font>
      <sz val="10"/>
      <name val="Arial Cyr"/>
      <family val="0"/>
    </font>
    <font>
      <b/>
      <sz val="14"/>
      <name val="Times New Roman"/>
      <family val="1"/>
    </font>
    <font>
      <sz val="12"/>
      <name val="Times New Roman"/>
      <family val="1"/>
    </font>
    <font>
      <sz val="8"/>
      <name val="Arial Cyr"/>
      <family val="0"/>
    </font>
    <font>
      <b/>
      <sz val="10"/>
      <name val="Arial Cyr"/>
      <family val="0"/>
    </font>
    <font>
      <u val="single"/>
      <sz val="10"/>
      <color indexed="12"/>
      <name val="Arial Cyr"/>
      <family val="0"/>
    </font>
    <font>
      <u val="single"/>
      <sz val="10"/>
      <color indexed="36"/>
      <name val="Arial Cyr"/>
      <family val="0"/>
    </font>
    <font>
      <sz val="14"/>
      <name val="Times New Roman"/>
      <family val="1"/>
    </font>
    <font>
      <b/>
      <sz val="14"/>
      <name val="Arial Cyr"/>
      <family val="0"/>
    </font>
    <font>
      <i/>
      <sz val="14"/>
      <name val="Times New Roman"/>
      <family val="1"/>
    </font>
    <font>
      <sz val="14"/>
      <name val="Times New Roman Cyr"/>
      <family val="1"/>
    </font>
    <font>
      <sz val="11"/>
      <name val="Times New Roman"/>
      <family val="1"/>
    </font>
    <font>
      <b/>
      <sz val="16"/>
      <name val="Times New Roman"/>
      <family val="1"/>
    </font>
    <font>
      <b/>
      <sz val="12"/>
      <name val="Arial Cyr"/>
      <family val="0"/>
    </font>
    <font>
      <b/>
      <sz val="12"/>
      <name val="Times New Roman"/>
      <family val="1"/>
    </font>
    <font>
      <b/>
      <u val="single"/>
      <sz val="12"/>
      <name val="Arial Cyr"/>
      <family val="0"/>
    </font>
    <font>
      <sz val="11"/>
      <color indexed="8"/>
      <name val="Times New Roman"/>
      <family val="2"/>
    </font>
    <font>
      <sz val="11"/>
      <color indexed="9"/>
      <name val="Times New Roman"/>
      <family val="2"/>
    </font>
    <font>
      <sz val="11"/>
      <color indexed="62"/>
      <name val="Times New Roman"/>
      <family val="2"/>
    </font>
    <font>
      <b/>
      <sz val="11"/>
      <color indexed="63"/>
      <name val="Times New Roman"/>
      <family val="2"/>
    </font>
    <font>
      <b/>
      <sz val="11"/>
      <color indexed="52"/>
      <name val="Times New Roman"/>
      <family val="2"/>
    </font>
    <font>
      <b/>
      <sz val="15"/>
      <color indexed="56"/>
      <name val="Times New Roman"/>
      <family val="2"/>
    </font>
    <font>
      <b/>
      <sz val="13"/>
      <color indexed="56"/>
      <name val="Times New Roman"/>
      <family val="2"/>
    </font>
    <font>
      <b/>
      <sz val="11"/>
      <color indexed="56"/>
      <name val="Times New Roman"/>
      <family val="2"/>
    </font>
    <font>
      <b/>
      <sz val="11"/>
      <color indexed="8"/>
      <name val="Times New Roman"/>
      <family val="2"/>
    </font>
    <font>
      <b/>
      <sz val="11"/>
      <color indexed="9"/>
      <name val="Times New Roman"/>
      <family val="2"/>
    </font>
    <font>
      <b/>
      <sz val="18"/>
      <color indexed="56"/>
      <name val="Cambria"/>
      <family val="2"/>
    </font>
    <font>
      <sz val="11"/>
      <color indexed="60"/>
      <name val="Times New Roman"/>
      <family val="2"/>
    </font>
    <font>
      <sz val="11"/>
      <color indexed="20"/>
      <name val="Times New Roman"/>
      <family val="2"/>
    </font>
    <font>
      <i/>
      <sz val="11"/>
      <color indexed="23"/>
      <name val="Times New Roman"/>
      <family val="2"/>
    </font>
    <font>
      <sz val="11"/>
      <color indexed="52"/>
      <name val="Times New Roman"/>
      <family val="2"/>
    </font>
    <font>
      <sz val="11"/>
      <color indexed="10"/>
      <name val="Times New Roman"/>
      <family val="2"/>
    </font>
    <font>
      <sz val="11"/>
      <color indexed="17"/>
      <name val="Times New Roman"/>
      <family val="2"/>
    </font>
    <font>
      <sz val="14"/>
      <color indexed="8"/>
      <name val="Times New Roman"/>
      <family val="1"/>
    </font>
    <font>
      <i/>
      <sz val="14"/>
      <color indexed="8"/>
      <name val="Times New Roman"/>
      <family val="1"/>
    </font>
    <font>
      <sz val="11"/>
      <color theme="1"/>
      <name val="Times New Roman"/>
      <family val="2"/>
    </font>
    <font>
      <sz val="11"/>
      <color theme="0"/>
      <name val="Times New Roman"/>
      <family val="2"/>
    </font>
    <font>
      <sz val="11"/>
      <color rgb="FF3F3F76"/>
      <name val="Times New Roman"/>
      <family val="2"/>
    </font>
    <font>
      <b/>
      <sz val="11"/>
      <color rgb="FF3F3F3F"/>
      <name val="Times New Roman"/>
      <family val="2"/>
    </font>
    <font>
      <b/>
      <sz val="11"/>
      <color rgb="FFFA7D00"/>
      <name val="Times New Roman"/>
      <family val="2"/>
    </font>
    <font>
      <b/>
      <sz val="15"/>
      <color theme="3"/>
      <name val="Times New Roman"/>
      <family val="2"/>
    </font>
    <font>
      <b/>
      <sz val="13"/>
      <color theme="3"/>
      <name val="Times New Roman"/>
      <family val="2"/>
    </font>
    <font>
      <b/>
      <sz val="11"/>
      <color theme="3"/>
      <name val="Times New Roman"/>
      <family val="2"/>
    </font>
    <font>
      <b/>
      <sz val="11"/>
      <color theme="1"/>
      <name val="Times New Roman"/>
      <family val="2"/>
    </font>
    <font>
      <b/>
      <sz val="11"/>
      <color theme="0"/>
      <name val="Times New Roman"/>
      <family val="2"/>
    </font>
    <font>
      <b/>
      <sz val="18"/>
      <color theme="3"/>
      <name val="Cambria"/>
      <family val="2"/>
    </font>
    <font>
      <sz val="11"/>
      <color rgb="FF9C6500"/>
      <name val="Times New Roman"/>
      <family val="2"/>
    </font>
    <font>
      <sz val="11"/>
      <color rgb="FF9C0006"/>
      <name val="Times New Roman"/>
      <family val="2"/>
    </font>
    <font>
      <i/>
      <sz val="11"/>
      <color rgb="FF7F7F7F"/>
      <name val="Times New Roman"/>
      <family val="2"/>
    </font>
    <font>
      <sz val="11"/>
      <color rgb="FFFA7D00"/>
      <name val="Times New Roman"/>
      <family val="2"/>
    </font>
    <font>
      <sz val="11"/>
      <color rgb="FFFF0000"/>
      <name val="Times New Roman"/>
      <family val="2"/>
    </font>
    <font>
      <sz val="11"/>
      <color rgb="FF006100"/>
      <name val="Times New Roman"/>
      <family val="2"/>
    </font>
    <font>
      <sz val="14"/>
      <color theme="1"/>
      <name val="Times New Roman"/>
      <family val="1"/>
    </font>
    <font>
      <i/>
      <sz val="14"/>
      <color theme="1"/>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2" tint="-0.0999699980020523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25" borderId="1" applyNumberFormat="0" applyAlignment="0" applyProtection="0"/>
    <xf numFmtId="0" fontId="38" fillId="26" borderId="2" applyNumberFormat="0" applyAlignment="0" applyProtection="0"/>
    <xf numFmtId="0" fontId="39" fillId="26"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7" borderId="7" applyNumberFormat="0" applyAlignment="0" applyProtection="0"/>
    <xf numFmtId="0" fontId="45" fillId="0" borderId="0" applyNumberFormat="0" applyFill="0" applyBorder="0" applyAlignment="0" applyProtection="0"/>
    <xf numFmtId="0" fontId="46" fillId="28" borderId="0" applyNumberFormat="0" applyBorder="0" applyAlignment="0" applyProtection="0"/>
    <xf numFmtId="0" fontId="0" fillId="0" borderId="0">
      <alignment/>
      <protection/>
    </xf>
    <xf numFmtId="0" fontId="3" fillId="0" borderId="0">
      <alignment/>
      <protection/>
    </xf>
    <xf numFmtId="0" fontId="6" fillId="0" borderId="0" applyNumberFormat="0" applyFill="0" applyBorder="0" applyAlignment="0" applyProtection="0"/>
    <xf numFmtId="0" fontId="47" fillId="29" borderId="0" applyNumberFormat="0" applyBorder="0" applyAlignment="0" applyProtection="0"/>
    <xf numFmtId="0" fontId="48"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31" borderId="0" applyNumberFormat="0" applyBorder="0" applyAlignment="0" applyProtection="0"/>
  </cellStyleXfs>
  <cellXfs count="93">
    <xf numFmtId="0" fontId="0" fillId="0" borderId="0" xfId="0" applyAlignment="1">
      <alignment/>
    </xf>
    <xf numFmtId="0" fontId="0" fillId="32" borderId="0" xfId="0" applyFill="1" applyAlignment="1">
      <alignment vertical="center" wrapText="1"/>
    </xf>
    <xf numFmtId="0" fontId="0" fillId="32" borderId="0" xfId="0" applyFill="1" applyAlignment="1">
      <alignment vertical="center"/>
    </xf>
    <xf numFmtId="1" fontId="12" fillId="32" borderId="0" xfId="53" applyNumberFormat="1" applyFont="1" applyFill="1" applyBorder="1" applyAlignment="1">
      <alignment wrapText="1"/>
      <protection/>
    </xf>
    <xf numFmtId="0" fontId="4" fillId="32" borderId="0" xfId="0" applyFont="1" applyFill="1" applyAlignment="1">
      <alignment vertical="center"/>
    </xf>
    <xf numFmtId="178" fontId="0" fillId="32" borderId="0" xfId="0" applyNumberFormat="1" applyFill="1" applyAlignment="1">
      <alignment vertical="center"/>
    </xf>
    <xf numFmtId="0" fontId="7" fillId="0" borderId="10" xfId="0" applyFont="1" applyFill="1" applyBorder="1" applyAlignment="1">
      <alignment horizontal="justify" vertical="center" wrapText="1"/>
    </xf>
    <xf numFmtId="0" fontId="7" fillId="0" borderId="10" xfId="0" applyFont="1" applyFill="1" applyBorder="1" applyAlignment="1" quotePrefix="1">
      <alignment horizontal="center" vertical="center" wrapText="1"/>
    </xf>
    <xf numFmtId="0" fontId="7"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0" applyFont="1" applyFill="1" applyBorder="1" applyAlignment="1" quotePrefix="1">
      <alignment horizontal="center" vertical="center" wrapText="1"/>
    </xf>
    <xf numFmtId="0" fontId="1" fillId="0" borderId="10" xfId="0" applyFont="1" applyFill="1" applyBorder="1" applyAlignment="1" quotePrefix="1">
      <alignment horizontal="center" vertical="center" wrapText="1"/>
    </xf>
    <xf numFmtId="0" fontId="1" fillId="0" borderId="10" xfId="0" applyFont="1" applyFill="1" applyBorder="1" applyAlignment="1">
      <alignment horizontal="justify" vertical="center" wrapText="1"/>
    </xf>
    <xf numFmtId="0" fontId="52" fillId="0" borderId="10" xfId="0" applyFont="1" applyFill="1" applyBorder="1" applyAlignment="1">
      <alignment horizontal="center" vertical="center" wrapText="1"/>
    </xf>
    <xf numFmtId="0" fontId="53" fillId="0" borderId="10" xfId="0" applyFont="1" applyFill="1" applyBorder="1" applyAlignment="1" quotePrefix="1">
      <alignment horizontal="justify" vertical="center" wrapText="1"/>
    </xf>
    <xf numFmtId="0" fontId="7" fillId="0" borderId="10" xfId="0" applyFont="1" applyFill="1" applyBorder="1" applyAlignment="1">
      <alignment horizontal="justify" vertical="top" wrapText="1"/>
    </xf>
    <xf numFmtId="0" fontId="1" fillId="0" borderId="10" xfId="0" applyFont="1" applyFill="1" applyBorder="1" applyAlignment="1">
      <alignment horizontal="center" vertical="center" wrapText="1"/>
    </xf>
    <xf numFmtId="49" fontId="7" fillId="0" borderId="10" xfId="0" applyNumberFormat="1" applyFont="1" applyFill="1" applyBorder="1" applyAlignment="1">
      <alignment horizontal="center" vertical="center"/>
    </xf>
    <xf numFmtId="0" fontId="1" fillId="0" borderId="10" xfId="54" applyFont="1" applyFill="1" applyBorder="1" applyAlignment="1">
      <alignment horizontal="justify" vertical="center" wrapText="1"/>
      <protection/>
    </xf>
    <xf numFmtId="4" fontId="7" fillId="0" borderId="10" xfId="0" applyNumberFormat="1" applyFont="1" applyFill="1" applyBorder="1" applyAlignment="1">
      <alignment vertical="center"/>
    </xf>
    <xf numFmtId="4" fontId="9" fillId="0" borderId="10" xfId="0" applyNumberFormat="1" applyFont="1" applyFill="1" applyBorder="1" applyAlignment="1">
      <alignment vertical="center"/>
    </xf>
    <xf numFmtId="4" fontId="7" fillId="0" borderId="10" xfId="0" applyNumberFormat="1" applyFont="1" applyFill="1" applyBorder="1" applyAlignment="1">
      <alignment vertical="center" wrapText="1"/>
    </xf>
    <xf numFmtId="4" fontId="1" fillId="0" borderId="10" xfId="0" applyNumberFormat="1" applyFont="1" applyFill="1" applyBorder="1" applyAlignment="1">
      <alignment vertical="center"/>
    </xf>
    <xf numFmtId="4" fontId="1" fillId="0" borderId="10" xfId="0" applyNumberFormat="1" applyFont="1" applyFill="1" applyBorder="1" applyAlignment="1">
      <alignment horizontal="right" vertical="center"/>
    </xf>
    <xf numFmtId="4" fontId="7" fillId="0" borderId="10" xfId="0" applyNumberFormat="1" applyFont="1" applyFill="1" applyBorder="1" applyAlignment="1">
      <alignment horizontal="right" vertical="center"/>
    </xf>
    <xf numFmtId="4" fontId="1" fillId="0" borderId="10" xfId="0" applyNumberFormat="1" applyFont="1" applyFill="1" applyBorder="1" applyAlignment="1" quotePrefix="1">
      <alignment vertical="center" wrapText="1"/>
    </xf>
    <xf numFmtId="4" fontId="7" fillId="0" borderId="10" xfId="0" applyNumberFormat="1" applyFont="1" applyFill="1" applyBorder="1" applyAlignment="1" quotePrefix="1">
      <alignment horizontal="right" vertical="center" wrapText="1"/>
    </xf>
    <xf numFmtId="4" fontId="7" fillId="0" borderId="10" xfId="0" applyNumberFormat="1" applyFont="1" applyFill="1" applyBorder="1" applyAlignment="1" quotePrefix="1">
      <alignment vertical="center" wrapText="1"/>
    </xf>
    <xf numFmtId="4" fontId="1" fillId="0" borderId="10" xfId="0" applyNumberFormat="1" applyFont="1" applyFill="1" applyBorder="1" applyAlignment="1">
      <alignment horizontal="right" vertical="center" wrapText="1"/>
    </xf>
    <xf numFmtId="4" fontId="1" fillId="0" borderId="10" xfId="0" applyNumberFormat="1" applyFont="1" applyFill="1" applyBorder="1" applyAlignment="1">
      <alignment vertical="center" wrapText="1"/>
    </xf>
    <xf numFmtId="178" fontId="1" fillId="0" borderId="10" xfId="0" applyNumberFormat="1" applyFont="1" applyFill="1" applyBorder="1" applyAlignment="1">
      <alignment vertical="center"/>
    </xf>
    <xf numFmtId="4" fontId="1" fillId="0" borderId="10" xfId="0" applyNumberFormat="1" applyFont="1" applyFill="1" applyBorder="1" applyAlignment="1">
      <alignment vertical="center"/>
    </xf>
    <xf numFmtId="4" fontId="0" fillId="32" borderId="0" xfId="0" applyNumberFormat="1" applyFill="1" applyAlignment="1">
      <alignment vertical="center"/>
    </xf>
    <xf numFmtId="4" fontId="0" fillId="32" borderId="0" xfId="0" applyNumberFormat="1" applyFill="1" applyAlignment="1">
      <alignment horizontal="right" vertical="center"/>
    </xf>
    <xf numFmtId="4" fontId="1" fillId="0" borderId="10" xfId="0" applyNumberFormat="1" applyFont="1" applyFill="1" applyBorder="1" applyAlignment="1">
      <alignment vertical="center" wrapText="1"/>
    </xf>
    <xf numFmtId="4" fontId="7" fillId="0" borderId="10" xfId="0" applyNumberFormat="1" applyFont="1" applyFill="1" applyBorder="1" applyAlignment="1">
      <alignment vertical="center" wrapText="1"/>
    </xf>
    <xf numFmtId="4" fontId="7" fillId="0" borderId="10" xfId="0" applyNumberFormat="1" applyFont="1" applyFill="1" applyBorder="1" applyAlignment="1">
      <alignment vertical="center"/>
    </xf>
    <xf numFmtId="0" fontId="9" fillId="0" borderId="10" xfId="0" applyFont="1" applyFill="1" applyBorder="1" applyAlignment="1">
      <alignment horizontal="justify" vertical="center" wrapText="1"/>
    </xf>
    <xf numFmtId="0" fontId="7" fillId="0" borderId="10" xfId="0" applyFont="1" applyFill="1" applyBorder="1" applyAlignment="1">
      <alignment vertical="center" wrapText="1"/>
    </xf>
    <xf numFmtId="0" fontId="7" fillId="0" borderId="10" xfId="0" applyFont="1" applyFill="1" applyBorder="1" applyAlignment="1">
      <alignment horizontal="justify" vertical="center" wrapText="1"/>
    </xf>
    <xf numFmtId="0" fontId="10" fillId="0" borderId="10" xfId="0" applyFont="1" applyFill="1" applyBorder="1" applyAlignment="1">
      <alignment horizontal="justify" vertical="center" wrapText="1"/>
    </xf>
    <xf numFmtId="0" fontId="9" fillId="0" borderId="10" xfId="0" applyNumberFormat="1" applyFont="1" applyFill="1" applyBorder="1" applyAlignment="1">
      <alignment horizontal="justify" vertical="top" wrapText="1"/>
    </xf>
    <xf numFmtId="0" fontId="9" fillId="0" borderId="10" xfId="0" applyFont="1" applyFill="1" applyBorder="1" applyAlignment="1">
      <alignment horizontal="justify" vertical="top" wrapText="1"/>
    </xf>
    <xf numFmtId="0" fontId="9" fillId="0" borderId="10" xfId="0" applyFont="1" applyFill="1" applyBorder="1" applyAlignment="1" quotePrefix="1">
      <alignment horizontal="justify" vertical="center" wrapText="1"/>
    </xf>
    <xf numFmtId="0" fontId="52" fillId="0" borderId="10" xfId="0" applyFont="1" applyFill="1" applyBorder="1" applyAlignment="1">
      <alignment horizontal="justify" vertical="center" wrapText="1"/>
    </xf>
    <xf numFmtId="49" fontId="1" fillId="0" borderId="10" xfId="54" applyNumberFormat="1" applyFont="1" applyFill="1" applyBorder="1" applyAlignment="1" quotePrefix="1">
      <alignment horizontal="center" vertical="center" wrapText="1"/>
      <protection/>
    </xf>
    <xf numFmtId="0" fontId="0" fillId="0" borderId="0" xfId="0" applyFill="1" applyAlignment="1">
      <alignment vertical="center" wrapText="1"/>
    </xf>
    <xf numFmtId="0" fontId="0" fillId="0" borderId="0" xfId="0" applyFill="1" applyAlignment="1">
      <alignment vertical="center"/>
    </xf>
    <xf numFmtId="4" fontId="7" fillId="0" borderId="10" xfId="0" applyNumberFormat="1" applyFont="1" applyFill="1" applyBorder="1" applyAlignment="1">
      <alignment horizontal="right" vertical="center"/>
    </xf>
    <xf numFmtId="0" fontId="2" fillId="0" borderId="0" xfId="0" applyFont="1" applyFill="1" applyAlignment="1">
      <alignment vertical="center" wrapText="1"/>
    </xf>
    <xf numFmtId="0" fontId="2" fillId="0" borderId="10" xfId="0" applyFont="1" applyFill="1" applyBorder="1" applyAlignment="1">
      <alignment horizontal="center" vertical="center" wrapText="1"/>
    </xf>
    <xf numFmtId="178" fontId="2" fillId="0" borderId="0" xfId="0" applyNumberFormat="1" applyFont="1" applyFill="1" applyAlignment="1">
      <alignment vertical="center" wrapText="1"/>
    </xf>
    <xf numFmtId="0" fontId="2" fillId="0" borderId="0" xfId="0" applyFont="1" applyFill="1" applyAlignment="1">
      <alignment horizontal="right" vertical="center" wrapText="1"/>
    </xf>
    <xf numFmtId="1" fontId="1" fillId="0" borderId="0" xfId="53" applyNumberFormat="1" applyFont="1" applyFill="1" applyBorder="1" applyAlignment="1">
      <alignment wrapText="1"/>
      <protection/>
    </xf>
    <xf numFmtId="1" fontId="11" fillId="0" borderId="0" xfId="53" applyNumberFormat="1" applyFont="1" applyFill="1" applyBorder="1" applyAlignment="1">
      <alignment horizontal="right" wrapText="1"/>
      <protection/>
    </xf>
    <xf numFmtId="1" fontId="2" fillId="0" borderId="0" xfId="53" applyNumberFormat="1" applyFont="1" applyFill="1" applyBorder="1" applyAlignment="1">
      <alignment horizontal="right" wrapText="1"/>
      <protection/>
    </xf>
    <xf numFmtId="0" fontId="1" fillId="0" borderId="10" xfId="0" applyFont="1" applyFill="1" applyBorder="1" applyAlignment="1">
      <alignment horizontal="center" vertical="center" wrapText="1"/>
    </xf>
    <xf numFmtId="0" fontId="1" fillId="0" borderId="10" xfId="0" applyFont="1" applyFill="1" applyBorder="1" applyAlignment="1" quotePrefix="1">
      <alignment horizontal="center" vertical="center" wrapText="1"/>
    </xf>
    <xf numFmtId="0" fontId="9" fillId="0" borderId="10" xfId="0" applyFont="1" applyFill="1" applyBorder="1" applyAlignment="1" quotePrefix="1">
      <alignment horizontal="center" vertical="center" wrapText="1"/>
    </xf>
    <xf numFmtId="0" fontId="1" fillId="0" borderId="10" xfId="0" applyFont="1" applyFill="1" applyBorder="1" applyAlignment="1">
      <alignment horizontal="justify" vertical="center" wrapText="1"/>
    </xf>
    <xf numFmtId="0" fontId="8"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4" fontId="9" fillId="0" borderId="10" xfId="0" applyNumberFormat="1" applyFont="1" applyFill="1" applyBorder="1" applyAlignment="1">
      <alignment horizontal="right" vertical="center"/>
    </xf>
    <xf numFmtId="0" fontId="0" fillId="33" borderId="0" xfId="0" applyFill="1" applyAlignment="1">
      <alignment vertical="center"/>
    </xf>
    <xf numFmtId="0" fontId="2" fillId="0" borderId="10" xfId="0" applyFont="1" applyFill="1" applyBorder="1" applyAlignment="1">
      <alignment horizontal="center" vertical="center" wrapText="1"/>
    </xf>
    <xf numFmtId="4" fontId="9" fillId="0" borderId="10" xfId="0" applyNumberFormat="1" applyFont="1" applyFill="1" applyBorder="1" applyAlignment="1">
      <alignment horizontal="right" vertical="center"/>
    </xf>
    <xf numFmtId="0" fontId="13" fillId="0" borderId="0" xfId="0" applyFont="1" applyFill="1" applyAlignment="1">
      <alignment vertical="center" wrapText="1"/>
    </xf>
    <xf numFmtId="0" fontId="14" fillId="0" borderId="0" xfId="0" applyFont="1" applyFill="1" applyAlignment="1">
      <alignment vertical="center" wrapText="1"/>
    </xf>
    <xf numFmtId="0" fontId="15" fillId="0" borderId="0" xfId="0" applyFont="1" applyFill="1" applyAlignment="1">
      <alignment vertical="center" wrapText="1"/>
    </xf>
    <xf numFmtId="4" fontId="7" fillId="0" borderId="10" xfId="0" applyNumberFormat="1" applyFont="1" applyFill="1" applyBorder="1" applyAlignment="1">
      <alignment horizontal="right" vertical="center" wrapText="1"/>
    </xf>
    <xf numFmtId="49" fontId="7" fillId="0" borderId="10" xfId="0" applyNumberFormat="1" applyFont="1" applyFill="1" applyBorder="1" applyAlignment="1">
      <alignment horizontal="center" vertical="center"/>
    </xf>
    <xf numFmtId="49" fontId="7" fillId="0" borderId="10" xfId="0" applyNumberFormat="1" applyFont="1" applyFill="1" applyBorder="1" applyAlignment="1">
      <alignment horizontal="justify" vertical="center" wrapText="1"/>
    </xf>
    <xf numFmtId="49" fontId="7" fillId="0" borderId="10" xfId="0" applyNumberFormat="1" applyFont="1" applyFill="1" applyBorder="1" applyAlignment="1">
      <alignment vertical="center"/>
    </xf>
    <xf numFmtId="2" fontId="7" fillId="0" borderId="10" xfId="0" applyNumberFormat="1" applyFont="1" applyFill="1" applyBorder="1" applyAlignment="1">
      <alignment vertical="center" wrapText="1"/>
    </xf>
    <xf numFmtId="2" fontId="9" fillId="0" borderId="10" xfId="0" applyNumberFormat="1" applyFont="1" applyFill="1" applyBorder="1" applyAlignment="1">
      <alignment vertical="center" wrapText="1"/>
    </xf>
    <xf numFmtId="49" fontId="9" fillId="0" borderId="10" xfId="0" applyNumberFormat="1" applyFont="1" applyFill="1" applyBorder="1" applyAlignment="1">
      <alignment horizontal="center" vertical="center"/>
    </xf>
    <xf numFmtId="4" fontId="9" fillId="0" borderId="10" xfId="0" applyNumberFormat="1" applyFont="1" applyFill="1" applyBorder="1" applyAlignment="1">
      <alignment vertical="center"/>
    </xf>
    <xf numFmtId="4" fontId="9" fillId="0" borderId="10" xfId="0" applyNumberFormat="1" applyFont="1" applyFill="1" applyBorder="1" applyAlignment="1">
      <alignment horizontal="right" vertical="center" wrapText="1"/>
    </xf>
    <xf numFmtId="4" fontId="9" fillId="0" borderId="10" xfId="0" applyNumberFormat="1" applyFont="1" applyFill="1" applyBorder="1" applyAlignment="1">
      <alignment vertical="center" wrapText="1"/>
    </xf>
    <xf numFmtId="2" fontId="7" fillId="0" borderId="10" xfId="0" applyNumberFormat="1" applyFont="1" applyFill="1" applyBorder="1" applyAlignment="1">
      <alignment horizontal="justify" vertical="center" wrapText="1"/>
    </xf>
    <xf numFmtId="178" fontId="7" fillId="0" borderId="10" xfId="0" applyNumberFormat="1" applyFont="1" applyFill="1" applyBorder="1" applyAlignment="1">
      <alignment vertical="center" wrapText="1"/>
    </xf>
    <xf numFmtId="0" fontId="52" fillId="0" borderId="10" xfId="0" applyFont="1" applyFill="1" applyBorder="1" applyAlignment="1">
      <alignment horizontal="justify" vertical="center" wrapText="1"/>
    </xf>
    <xf numFmtId="0" fontId="52" fillId="0" borderId="10" xfId="0" applyFont="1" applyFill="1" applyBorder="1" applyAlignment="1" quotePrefix="1">
      <alignment horizontal="center" vertical="center" wrapText="1"/>
    </xf>
    <xf numFmtId="4" fontId="9" fillId="0" borderId="10" xfId="0" applyNumberFormat="1" applyFont="1" applyFill="1" applyBorder="1" applyAlignment="1">
      <alignment horizontal="right" vertical="center" wrapText="1"/>
    </xf>
    <xf numFmtId="0" fontId="13" fillId="0" borderId="0" xfId="0" applyFont="1" applyFill="1" applyAlignment="1">
      <alignment vertical="center"/>
    </xf>
    <xf numFmtId="1" fontId="14" fillId="0" borderId="0" xfId="53" applyNumberFormat="1" applyFont="1" applyFill="1" applyBorder="1" applyAlignment="1">
      <alignment wrapText="1"/>
      <protection/>
    </xf>
    <xf numFmtId="4" fontId="9" fillId="0" borderId="10" xfId="0" applyNumberFormat="1" applyFont="1" applyFill="1" applyBorder="1" applyAlignment="1">
      <alignment vertical="center" wrapText="1"/>
    </xf>
    <xf numFmtId="0" fontId="2" fillId="0" borderId="0" xfId="0" applyFont="1" applyFill="1" applyBorder="1" applyAlignment="1">
      <alignment horizontal="right" vertical="center" wrapText="1"/>
    </xf>
    <xf numFmtId="1" fontId="12" fillId="0" borderId="0" xfId="53" applyNumberFormat="1" applyFont="1" applyFill="1" applyBorder="1" applyAlignment="1">
      <alignment horizontal="center" wrapText="1"/>
      <protection/>
    </xf>
    <xf numFmtId="0" fontId="2" fillId="0" borderId="0" xfId="0" applyFont="1" applyFill="1" applyBorder="1" applyAlignment="1">
      <alignment horizontal="right" vertical="top" wrapText="1"/>
    </xf>
    <xf numFmtId="0" fontId="2" fillId="0" borderId="0" xfId="0" applyFont="1" applyFill="1" applyAlignment="1">
      <alignment horizontal="right" vertical="center"/>
    </xf>
    <xf numFmtId="0" fontId="2" fillId="0" borderId="0" xfId="0" applyFont="1" applyFill="1" applyAlignment="1">
      <alignment horizontal="right"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Кассовый план поступлений 2010" xfId="53"/>
    <cellStyle name="Обычный_Лист1"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127"/>
  <sheetViews>
    <sheetView tabSelected="1" view="pageBreakPreview" zoomScale="66" zoomScaleSheetLayoutView="66" zoomScalePageLayoutView="0" workbookViewId="0" topLeftCell="A1">
      <selection activeCell="D4" sqref="D4:E4"/>
    </sheetView>
  </sheetViews>
  <sheetFormatPr defaultColWidth="9.125" defaultRowHeight="12.75"/>
  <cols>
    <col min="1" max="1" width="94.00390625" style="47" customWidth="1"/>
    <col min="2" max="2" width="39.50390625" style="47" customWidth="1"/>
    <col min="3" max="3" width="22.625" style="50" customWidth="1"/>
    <col min="4" max="4" width="22.875" style="50" customWidth="1"/>
    <col min="5" max="5" width="23.125" style="50" customWidth="1"/>
    <col min="6" max="6" width="22.875" style="85" customWidth="1"/>
    <col min="7" max="7" width="14.50390625" style="2" customWidth="1"/>
    <col min="8" max="8" width="11.50390625" style="2" bestFit="1" customWidth="1"/>
    <col min="9" max="16384" width="9.125" style="2" customWidth="1"/>
  </cols>
  <sheetData>
    <row r="1" spans="1:5" ht="15.75" customHeight="1">
      <c r="A1" s="90"/>
      <c r="B1" s="90"/>
      <c r="C1" s="90"/>
      <c r="D1" s="90"/>
      <c r="E1" s="90"/>
    </row>
    <row r="2" spans="1:5" ht="15.75" customHeight="1">
      <c r="A2" s="91"/>
      <c r="B2" s="91"/>
      <c r="C2" s="91" t="s">
        <v>201</v>
      </c>
      <c r="D2" s="91"/>
      <c r="E2" s="91"/>
    </row>
    <row r="3" spans="1:5" ht="15.75" customHeight="1">
      <c r="A3" s="88"/>
      <c r="B3" s="88"/>
      <c r="C3" s="88" t="s">
        <v>131</v>
      </c>
      <c r="D3" s="88"/>
      <c r="E3" s="88"/>
    </row>
    <row r="4" spans="4:5" ht="15.75" customHeight="1">
      <c r="D4" s="92" t="s">
        <v>202</v>
      </c>
      <c r="E4" s="92"/>
    </row>
    <row r="5" spans="4:5" ht="15.75" customHeight="1">
      <c r="D5" s="53"/>
      <c r="E5" s="53"/>
    </row>
    <row r="6" spans="4:5" ht="15.75" customHeight="1">
      <c r="D6" s="53"/>
      <c r="E6" s="53"/>
    </row>
    <row r="7" spans="1:7" ht="27" customHeight="1">
      <c r="A7" s="89" t="s">
        <v>135</v>
      </c>
      <c r="B7" s="89"/>
      <c r="C7" s="89"/>
      <c r="D7" s="89"/>
      <c r="E7" s="89"/>
      <c r="F7" s="86"/>
      <c r="G7" s="3"/>
    </row>
    <row r="8" spans="1:5" ht="20.25" customHeight="1">
      <c r="A8" s="89" t="s">
        <v>190</v>
      </c>
      <c r="B8" s="89"/>
      <c r="C8" s="89"/>
      <c r="D8" s="89"/>
      <c r="E8" s="89"/>
    </row>
    <row r="9" spans="1:5" ht="16.5" customHeight="1">
      <c r="A9" s="54"/>
      <c r="B9" s="54"/>
      <c r="D9" s="55"/>
      <c r="E9" s="56" t="s">
        <v>130</v>
      </c>
    </row>
    <row r="10" spans="1:5" ht="36">
      <c r="A10" s="10" t="s">
        <v>34</v>
      </c>
      <c r="B10" s="10" t="s">
        <v>106</v>
      </c>
      <c r="C10" s="10" t="s">
        <v>136</v>
      </c>
      <c r="D10" s="10" t="s">
        <v>137</v>
      </c>
      <c r="E10" s="10" t="s">
        <v>191</v>
      </c>
    </row>
    <row r="11" spans="1:6" s="4" customFormat="1" ht="15">
      <c r="A11" s="51">
        <v>1</v>
      </c>
      <c r="B11" s="51">
        <v>2</v>
      </c>
      <c r="C11" s="65">
        <v>5</v>
      </c>
      <c r="D11" s="65">
        <v>6</v>
      </c>
      <c r="E11" s="51">
        <v>7</v>
      </c>
      <c r="F11" s="85"/>
    </row>
    <row r="12" spans="1:6" ht="22.5" customHeight="1">
      <c r="A12" s="57" t="s">
        <v>4</v>
      </c>
      <c r="B12" s="58" t="s">
        <v>3</v>
      </c>
      <c r="C12" s="29">
        <f>C13+C44</f>
        <v>921095149</v>
      </c>
      <c r="D12" s="29">
        <f>D13+D44</f>
        <v>914737292</v>
      </c>
      <c r="E12" s="29">
        <f>E13+E44</f>
        <v>937745848</v>
      </c>
      <c r="F12" s="67"/>
    </row>
    <row r="13" spans="1:6" ht="23.25" customHeight="1">
      <c r="A13" s="57" t="s">
        <v>5</v>
      </c>
      <c r="B13" s="57"/>
      <c r="C13" s="29">
        <f>C14+C20+C26+C35+C40</f>
        <v>606536487</v>
      </c>
      <c r="D13" s="29">
        <f>D14+D20+D26+D35+D40</f>
        <v>625103630</v>
      </c>
      <c r="E13" s="29">
        <f>E14+E20+E26+E35+E40</f>
        <v>650824790</v>
      </c>
      <c r="F13" s="67"/>
    </row>
    <row r="14" spans="1:6" ht="25.5" customHeight="1">
      <c r="A14" s="10" t="s">
        <v>7</v>
      </c>
      <c r="B14" s="11" t="s">
        <v>6</v>
      </c>
      <c r="C14" s="29">
        <f>C15</f>
        <v>486652000</v>
      </c>
      <c r="D14" s="29">
        <f>D15</f>
        <v>502280000</v>
      </c>
      <c r="E14" s="29">
        <f>E15</f>
        <v>524883000</v>
      </c>
      <c r="F14" s="67"/>
    </row>
    <row r="15" spans="1:9" ht="30" customHeight="1">
      <c r="A15" s="39" t="s">
        <v>9</v>
      </c>
      <c r="B15" s="7" t="s">
        <v>8</v>
      </c>
      <c r="C15" s="36">
        <f>C16+C17+C18+C19</f>
        <v>486652000</v>
      </c>
      <c r="D15" s="22">
        <f>D16+D17+D18+D19</f>
        <v>502280000</v>
      </c>
      <c r="E15" s="36">
        <f>E16+E17+E18+E19</f>
        <v>524883000</v>
      </c>
      <c r="I15" s="5"/>
    </row>
    <row r="16" spans="1:6" ht="87.75" customHeight="1">
      <c r="A16" s="6" t="s">
        <v>72</v>
      </c>
      <c r="B16" s="71" t="s">
        <v>35</v>
      </c>
      <c r="C16" s="70">
        <f>477763000+6000000</f>
        <v>483763000</v>
      </c>
      <c r="D16" s="70">
        <v>499262000</v>
      </c>
      <c r="E16" s="70">
        <v>521729000</v>
      </c>
      <c r="F16" s="67"/>
    </row>
    <row r="17" spans="1:6" ht="121.5" customHeight="1">
      <c r="A17" s="6" t="s">
        <v>81</v>
      </c>
      <c r="B17" s="71" t="s">
        <v>37</v>
      </c>
      <c r="C17" s="70">
        <v>2261000</v>
      </c>
      <c r="D17" s="70">
        <v>2363000</v>
      </c>
      <c r="E17" s="70">
        <v>2469000</v>
      </c>
      <c r="F17" s="67"/>
    </row>
    <row r="18" spans="1:6" ht="52.5" customHeight="1">
      <c r="A18" s="6" t="s">
        <v>73</v>
      </c>
      <c r="B18" s="71" t="s">
        <v>92</v>
      </c>
      <c r="C18" s="70">
        <v>523000</v>
      </c>
      <c r="D18" s="70">
        <v>546000</v>
      </c>
      <c r="E18" s="70">
        <v>571000</v>
      </c>
      <c r="F18" s="67"/>
    </row>
    <row r="19" spans="1:6" ht="102.75" customHeight="1">
      <c r="A19" s="6" t="s">
        <v>74</v>
      </c>
      <c r="B19" s="71" t="s">
        <v>36</v>
      </c>
      <c r="C19" s="70">
        <v>105000</v>
      </c>
      <c r="D19" s="70">
        <v>109000</v>
      </c>
      <c r="E19" s="70">
        <v>114000</v>
      </c>
      <c r="F19" s="67"/>
    </row>
    <row r="20" spans="1:6" ht="48.75" customHeight="1">
      <c r="A20" s="10" t="s">
        <v>129</v>
      </c>
      <c r="B20" s="18" t="s">
        <v>118</v>
      </c>
      <c r="C20" s="32">
        <f>C21</f>
        <v>4670487</v>
      </c>
      <c r="D20" s="23">
        <f>D21</f>
        <v>5257630</v>
      </c>
      <c r="E20" s="32">
        <f>E21</f>
        <v>5915790</v>
      </c>
      <c r="F20" s="67"/>
    </row>
    <row r="21" spans="1:6" ht="43.5" customHeight="1">
      <c r="A21" s="40" t="s">
        <v>120</v>
      </c>
      <c r="B21" s="18" t="s">
        <v>119</v>
      </c>
      <c r="C21" s="20">
        <f>SUM(C22:C25)</f>
        <v>4670487</v>
      </c>
      <c r="D21" s="20">
        <f>SUM(D22:D25)</f>
        <v>5257630</v>
      </c>
      <c r="E21" s="20">
        <f>SUM(E22:E25)</f>
        <v>5915790</v>
      </c>
      <c r="F21" s="67"/>
    </row>
    <row r="22" spans="1:6" ht="81.75" customHeight="1">
      <c r="A22" s="40" t="s">
        <v>121</v>
      </c>
      <c r="B22" s="18" t="s">
        <v>122</v>
      </c>
      <c r="C22" s="70">
        <v>1624050</v>
      </c>
      <c r="D22" s="70">
        <v>1811782</v>
      </c>
      <c r="E22" s="70">
        <v>2021224</v>
      </c>
      <c r="F22" s="67"/>
    </row>
    <row r="23" spans="1:6" ht="90.75" customHeight="1">
      <c r="A23" s="40" t="s">
        <v>123</v>
      </c>
      <c r="B23" s="18" t="s">
        <v>124</v>
      </c>
      <c r="C23" s="70">
        <v>14789</v>
      </c>
      <c r="D23" s="70">
        <v>15587</v>
      </c>
      <c r="E23" s="70">
        <v>16427</v>
      </c>
      <c r="F23" s="67"/>
    </row>
    <row r="24" spans="1:6" ht="84" customHeight="1">
      <c r="A24" s="40" t="s">
        <v>125</v>
      </c>
      <c r="B24" s="18" t="s">
        <v>126</v>
      </c>
      <c r="C24" s="70">
        <v>3368675</v>
      </c>
      <c r="D24" s="70">
        <v>3777723</v>
      </c>
      <c r="E24" s="70">
        <v>4236338</v>
      </c>
      <c r="F24" s="67"/>
    </row>
    <row r="25" spans="1:6" ht="75.75" customHeight="1">
      <c r="A25" s="40" t="s">
        <v>127</v>
      </c>
      <c r="B25" s="18" t="s">
        <v>128</v>
      </c>
      <c r="C25" s="70">
        <v>-337027</v>
      </c>
      <c r="D25" s="70">
        <v>-347462</v>
      </c>
      <c r="E25" s="70">
        <v>-358199</v>
      </c>
      <c r="F25" s="67"/>
    </row>
    <row r="26" spans="1:6" ht="24" customHeight="1">
      <c r="A26" s="10" t="s">
        <v>11</v>
      </c>
      <c r="B26" s="11" t="s">
        <v>10</v>
      </c>
      <c r="C26" s="30">
        <f>C27+C32+C34</f>
        <v>47611000</v>
      </c>
      <c r="D26" s="30">
        <f>D27+D32+D34</f>
        <v>49752000</v>
      </c>
      <c r="E26" s="30">
        <f>E27+E32+E34</f>
        <v>51991000</v>
      </c>
      <c r="F26" s="67"/>
    </row>
    <row r="27" spans="1:6" ht="42" customHeight="1">
      <c r="A27" s="72" t="s">
        <v>94</v>
      </c>
      <c r="B27" s="73" t="s">
        <v>97</v>
      </c>
      <c r="C27" s="22">
        <f>C28+C30</f>
        <v>30682000</v>
      </c>
      <c r="D27" s="22">
        <f>D28+D30</f>
        <v>32062000</v>
      </c>
      <c r="E27" s="22">
        <f>E28+E30</f>
        <v>33504000</v>
      </c>
      <c r="F27" s="67"/>
    </row>
    <row r="28" spans="1:6" ht="42.75" customHeight="1">
      <c r="A28" s="74" t="s">
        <v>95</v>
      </c>
      <c r="B28" s="71" t="s">
        <v>98</v>
      </c>
      <c r="C28" s="22">
        <f>C29</f>
        <v>16407000</v>
      </c>
      <c r="D28" s="22">
        <f>D29</f>
        <v>17145000</v>
      </c>
      <c r="E28" s="22">
        <f>E29</f>
        <v>17916000</v>
      </c>
      <c r="F28" s="67"/>
    </row>
    <row r="29" spans="1:6" ht="47.25" customHeight="1">
      <c r="A29" s="75" t="s">
        <v>95</v>
      </c>
      <c r="B29" s="76" t="s">
        <v>99</v>
      </c>
      <c r="C29" s="77">
        <v>16407000</v>
      </c>
      <c r="D29" s="21">
        <v>17145000</v>
      </c>
      <c r="E29" s="77">
        <v>17916000</v>
      </c>
      <c r="F29" s="67"/>
    </row>
    <row r="30" spans="1:6" ht="45" customHeight="1">
      <c r="A30" s="74" t="s">
        <v>96</v>
      </c>
      <c r="B30" s="71" t="s">
        <v>100</v>
      </c>
      <c r="C30" s="22">
        <f>C31</f>
        <v>14275000</v>
      </c>
      <c r="D30" s="22">
        <f>D31</f>
        <v>14917000</v>
      </c>
      <c r="E30" s="22">
        <f>E31</f>
        <v>15588000</v>
      </c>
      <c r="F30" s="67"/>
    </row>
    <row r="31" spans="1:6" ht="64.5" customHeight="1">
      <c r="A31" s="75" t="s">
        <v>189</v>
      </c>
      <c r="B31" s="76" t="s">
        <v>101</v>
      </c>
      <c r="C31" s="77">
        <v>14275000</v>
      </c>
      <c r="D31" s="21">
        <v>14917000</v>
      </c>
      <c r="E31" s="77">
        <v>15588000</v>
      </c>
      <c r="F31" s="67"/>
    </row>
    <row r="32" spans="1:6" ht="30.75" customHeight="1">
      <c r="A32" s="6" t="s">
        <v>12</v>
      </c>
      <c r="B32" s="7" t="s">
        <v>62</v>
      </c>
      <c r="C32" s="22">
        <f>C33</f>
        <v>14630000</v>
      </c>
      <c r="D32" s="22">
        <f>D33</f>
        <v>15288000</v>
      </c>
      <c r="E32" s="22">
        <f>E33</f>
        <v>15976000</v>
      </c>
      <c r="F32" s="67"/>
    </row>
    <row r="33" spans="1:6" ht="30.75" customHeight="1">
      <c r="A33" s="38" t="s">
        <v>12</v>
      </c>
      <c r="B33" s="59" t="s">
        <v>50</v>
      </c>
      <c r="C33" s="79">
        <v>14630000</v>
      </c>
      <c r="D33" s="79">
        <v>15288000</v>
      </c>
      <c r="E33" s="79">
        <v>15976000</v>
      </c>
      <c r="F33" s="67"/>
    </row>
    <row r="34" spans="1:6" ht="46.5" customHeight="1">
      <c r="A34" s="6" t="s">
        <v>113</v>
      </c>
      <c r="B34" s="7" t="s">
        <v>112</v>
      </c>
      <c r="C34" s="70">
        <v>2299000</v>
      </c>
      <c r="D34" s="70">
        <v>2402000</v>
      </c>
      <c r="E34" s="70">
        <v>2511000</v>
      </c>
      <c r="F34" s="67"/>
    </row>
    <row r="35" spans="1:6" ht="24" customHeight="1">
      <c r="A35" s="10" t="s">
        <v>14</v>
      </c>
      <c r="B35" s="11" t="s">
        <v>13</v>
      </c>
      <c r="C35" s="30">
        <f>C36+C37</f>
        <v>62800000</v>
      </c>
      <c r="D35" s="30">
        <f>D36+D37</f>
        <v>62800000</v>
      </c>
      <c r="E35" s="30">
        <f>E36+E37</f>
        <v>62800000</v>
      </c>
      <c r="F35" s="67"/>
    </row>
    <row r="36" spans="1:6" ht="42.75" customHeight="1">
      <c r="A36" s="6" t="s">
        <v>43</v>
      </c>
      <c r="B36" s="7" t="s">
        <v>0</v>
      </c>
      <c r="C36" s="70">
        <v>11000000</v>
      </c>
      <c r="D36" s="70">
        <v>11000000</v>
      </c>
      <c r="E36" s="70">
        <v>11000000</v>
      </c>
      <c r="F36" s="67"/>
    </row>
    <row r="37" spans="1:6" ht="22.5" customHeight="1">
      <c r="A37" s="39" t="s">
        <v>45</v>
      </c>
      <c r="B37" s="8" t="s">
        <v>79</v>
      </c>
      <c r="C37" s="22">
        <f>C38+C39</f>
        <v>51800000</v>
      </c>
      <c r="D37" s="22">
        <f>D38+D39</f>
        <v>51800000</v>
      </c>
      <c r="E37" s="22">
        <f>E38+E39</f>
        <v>51800000</v>
      </c>
      <c r="F37" s="67"/>
    </row>
    <row r="38" spans="1:6" ht="48.75" customHeight="1">
      <c r="A38" s="39" t="s">
        <v>138</v>
      </c>
      <c r="B38" s="8" t="s">
        <v>139</v>
      </c>
      <c r="C38" s="70">
        <v>51000000</v>
      </c>
      <c r="D38" s="70">
        <v>51000000</v>
      </c>
      <c r="E38" s="70">
        <v>51000000</v>
      </c>
      <c r="F38" s="67"/>
    </row>
    <row r="39" spans="1:6" ht="44.25" customHeight="1">
      <c r="A39" s="40" t="s">
        <v>140</v>
      </c>
      <c r="B39" s="71" t="s">
        <v>141</v>
      </c>
      <c r="C39" s="70">
        <v>800000</v>
      </c>
      <c r="D39" s="70">
        <v>800000</v>
      </c>
      <c r="E39" s="70">
        <v>800000</v>
      </c>
      <c r="F39" s="67"/>
    </row>
    <row r="40" spans="1:5" ht="25.5" customHeight="1">
      <c r="A40" s="10" t="s">
        <v>16</v>
      </c>
      <c r="B40" s="11" t="s">
        <v>15</v>
      </c>
      <c r="C40" s="30">
        <f>C41+C42+C43</f>
        <v>4803000</v>
      </c>
      <c r="D40" s="30">
        <f>D41+D42+D43</f>
        <v>5014000</v>
      </c>
      <c r="E40" s="30">
        <f>E41+E42+E43</f>
        <v>5235000</v>
      </c>
    </row>
    <row r="41" spans="1:6" ht="48.75" customHeight="1">
      <c r="A41" s="40" t="s">
        <v>44</v>
      </c>
      <c r="B41" s="11" t="s">
        <v>17</v>
      </c>
      <c r="C41" s="20">
        <v>4703000</v>
      </c>
      <c r="D41" s="20">
        <v>4914000</v>
      </c>
      <c r="E41" s="20">
        <v>5135000</v>
      </c>
      <c r="F41" s="67"/>
    </row>
    <row r="42" spans="1:6" ht="48" customHeight="1">
      <c r="A42" s="40" t="s">
        <v>116</v>
      </c>
      <c r="B42" s="11" t="s">
        <v>171</v>
      </c>
      <c r="C42" s="20">
        <v>60000</v>
      </c>
      <c r="D42" s="20">
        <v>60000</v>
      </c>
      <c r="E42" s="20">
        <v>60000</v>
      </c>
      <c r="F42" s="67"/>
    </row>
    <row r="43" spans="1:6" ht="102" customHeight="1">
      <c r="A43" s="40" t="s">
        <v>142</v>
      </c>
      <c r="B43" s="11" t="s">
        <v>143</v>
      </c>
      <c r="C43" s="22">
        <v>40000</v>
      </c>
      <c r="D43" s="22">
        <v>40000</v>
      </c>
      <c r="E43" s="22">
        <v>40000</v>
      </c>
      <c r="F43" s="67"/>
    </row>
    <row r="44" spans="1:6" ht="23.25" customHeight="1">
      <c r="A44" s="57" t="s">
        <v>18</v>
      </c>
      <c r="B44" s="11"/>
      <c r="C44" s="30">
        <f>C45+C51+C56+C60</f>
        <v>314558662</v>
      </c>
      <c r="D44" s="30">
        <f>D45+D51+D56+D60</f>
        <v>289633662</v>
      </c>
      <c r="E44" s="30">
        <f>E45+E51+E56+E60</f>
        <v>286921058</v>
      </c>
      <c r="F44" s="67"/>
    </row>
    <row r="45" spans="1:6" ht="45" customHeight="1">
      <c r="A45" s="40" t="s">
        <v>20</v>
      </c>
      <c r="B45" s="11" t="s">
        <v>19</v>
      </c>
      <c r="C45" s="30">
        <f>C46+C50</f>
        <v>265653781</v>
      </c>
      <c r="D45" s="30">
        <f>D46+D50</f>
        <v>260653781</v>
      </c>
      <c r="E45" s="30">
        <f>E46+E50</f>
        <v>260653781</v>
      </c>
      <c r="F45" s="67"/>
    </row>
    <row r="46" spans="1:6" ht="89.25" customHeight="1">
      <c r="A46" s="40" t="s">
        <v>49</v>
      </c>
      <c r="B46" s="11" t="s">
        <v>21</v>
      </c>
      <c r="C46" s="22">
        <f>C47+C48+C49</f>
        <v>264662029</v>
      </c>
      <c r="D46" s="22">
        <f>D47+D48+D49</f>
        <v>259662029</v>
      </c>
      <c r="E46" s="22">
        <f>E47+E48+E49</f>
        <v>259662029</v>
      </c>
      <c r="F46" s="67"/>
    </row>
    <row r="47" spans="1:6" ht="83.25" customHeight="1">
      <c r="A47" s="40" t="s">
        <v>80</v>
      </c>
      <c r="B47" s="10" t="s">
        <v>59</v>
      </c>
      <c r="C47" s="20">
        <v>235063605</v>
      </c>
      <c r="D47" s="20">
        <v>235063605</v>
      </c>
      <c r="E47" s="20">
        <v>235063605</v>
      </c>
      <c r="F47" s="67"/>
    </row>
    <row r="48" spans="1:6" ht="87" customHeight="1">
      <c r="A48" s="80" t="s">
        <v>46</v>
      </c>
      <c r="B48" s="71" t="s">
        <v>2</v>
      </c>
      <c r="C48" s="20">
        <v>219614</v>
      </c>
      <c r="D48" s="20">
        <v>219614</v>
      </c>
      <c r="E48" s="20">
        <v>219614</v>
      </c>
      <c r="F48" s="67"/>
    </row>
    <row r="49" spans="1:6" ht="45" customHeight="1">
      <c r="A49" s="80" t="s">
        <v>133</v>
      </c>
      <c r="B49" s="11" t="s">
        <v>132</v>
      </c>
      <c r="C49" s="20">
        <f>24378810+5000000</f>
        <v>29378810</v>
      </c>
      <c r="D49" s="20">
        <v>24378810</v>
      </c>
      <c r="E49" s="20">
        <v>24378810</v>
      </c>
      <c r="F49" s="67"/>
    </row>
    <row r="50" spans="1:6" ht="83.25" customHeight="1">
      <c r="A50" s="80" t="s">
        <v>47</v>
      </c>
      <c r="B50" s="71" t="s">
        <v>1</v>
      </c>
      <c r="C50" s="20">
        <f>606252+385500</f>
        <v>991752</v>
      </c>
      <c r="D50" s="20">
        <f>606252+385500</f>
        <v>991752</v>
      </c>
      <c r="E50" s="20">
        <f>606252+385500</f>
        <v>991752</v>
      </c>
      <c r="F50" s="67"/>
    </row>
    <row r="51" spans="1:6" ht="30" customHeight="1">
      <c r="A51" s="40" t="s">
        <v>25</v>
      </c>
      <c r="B51" s="10" t="s">
        <v>26</v>
      </c>
      <c r="C51" s="31">
        <f>C52</f>
        <v>13545104</v>
      </c>
      <c r="D51" s="23">
        <f>D52</f>
        <v>13545104</v>
      </c>
      <c r="E51" s="23">
        <f>E52</f>
        <v>13545104</v>
      </c>
      <c r="F51" s="67"/>
    </row>
    <row r="52" spans="1:6" ht="27.75" customHeight="1">
      <c r="A52" s="40" t="s">
        <v>27</v>
      </c>
      <c r="B52" s="10" t="s">
        <v>28</v>
      </c>
      <c r="C52" s="81">
        <f>C53+C54+C55</f>
        <v>13545104</v>
      </c>
      <c r="D52" s="22">
        <f>D53+D54+D55</f>
        <v>13545104</v>
      </c>
      <c r="E52" s="22">
        <f>E53+E54+E55</f>
        <v>13545104</v>
      </c>
      <c r="F52" s="67"/>
    </row>
    <row r="53" spans="1:6" ht="45.75" customHeight="1">
      <c r="A53" s="38" t="s">
        <v>83</v>
      </c>
      <c r="B53" s="9" t="s">
        <v>84</v>
      </c>
      <c r="C53" s="21">
        <v>353927</v>
      </c>
      <c r="D53" s="21">
        <v>353927</v>
      </c>
      <c r="E53" s="21">
        <v>353927</v>
      </c>
      <c r="F53" s="67"/>
    </row>
    <row r="54" spans="1:6" ht="29.25" customHeight="1">
      <c r="A54" s="38" t="s">
        <v>85</v>
      </c>
      <c r="B54" s="9" t="s">
        <v>87</v>
      </c>
      <c r="C54" s="21">
        <v>4193476</v>
      </c>
      <c r="D54" s="21">
        <v>4193476</v>
      </c>
      <c r="E54" s="21">
        <v>4193476</v>
      </c>
      <c r="F54" s="67"/>
    </row>
    <row r="55" spans="1:6" ht="30" customHeight="1">
      <c r="A55" s="38" t="s">
        <v>86</v>
      </c>
      <c r="B55" s="9" t="s">
        <v>88</v>
      </c>
      <c r="C55" s="21">
        <v>8997701</v>
      </c>
      <c r="D55" s="21">
        <v>8997701</v>
      </c>
      <c r="E55" s="21">
        <v>8997701</v>
      </c>
      <c r="F55" s="67"/>
    </row>
    <row r="56" spans="1:6" ht="42" customHeight="1">
      <c r="A56" s="40" t="s">
        <v>32</v>
      </c>
      <c r="B56" s="11" t="s">
        <v>33</v>
      </c>
      <c r="C56" s="30">
        <f>C57+C58+C59</f>
        <v>27011415</v>
      </c>
      <c r="D56" s="30">
        <f>D57+D58+D59</f>
        <v>7011415</v>
      </c>
      <c r="E56" s="30">
        <f>E57+E58+E59</f>
        <v>4198811</v>
      </c>
      <c r="F56" s="67"/>
    </row>
    <row r="57" spans="1:6" ht="84.75" customHeight="1">
      <c r="A57" s="82" t="s">
        <v>48</v>
      </c>
      <c r="B57" s="83" t="s">
        <v>60</v>
      </c>
      <c r="C57" s="70">
        <f>5340092+20000000</f>
        <v>25340092</v>
      </c>
      <c r="D57" s="70">
        <v>5340092</v>
      </c>
      <c r="E57" s="70">
        <v>2527488</v>
      </c>
      <c r="F57" s="67"/>
    </row>
    <row r="58" spans="1:6" ht="68.25" customHeight="1">
      <c r="A58" s="82" t="s">
        <v>170</v>
      </c>
      <c r="B58" s="83" t="s">
        <v>144</v>
      </c>
      <c r="C58" s="70">
        <v>109755</v>
      </c>
      <c r="D58" s="70">
        <v>109755</v>
      </c>
      <c r="E58" s="70">
        <v>109755</v>
      </c>
      <c r="F58" s="67"/>
    </row>
    <row r="59" spans="1:6" ht="47.25" customHeight="1">
      <c r="A59" s="6" t="s">
        <v>102</v>
      </c>
      <c r="B59" s="7" t="s">
        <v>103</v>
      </c>
      <c r="C59" s="37">
        <v>1561568</v>
      </c>
      <c r="D59" s="20">
        <v>1561568</v>
      </c>
      <c r="E59" s="37">
        <v>1561568</v>
      </c>
      <c r="F59" s="67"/>
    </row>
    <row r="60" spans="1:6" ht="28.5" customHeight="1">
      <c r="A60" s="40" t="s">
        <v>23</v>
      </c>
      <c r="B60" s="11" t="s">
        <v>22</v>
      </c>
      <c r="C60" s="30">
        <f>C61+C62+C63+C64+C65+C67+C68+C69+C70</f>
        <v>8348362</v>
      </c>
      <c r="D60" s="30">
        <f>D61+D62+D63+D64+D65+D67+D68+D69+D70</f>
        <v>8423362</v>
      </c>
      <c r="E60" s="30">
        <f>E61+E62+E63+E64+E65+E67+E68+E69+E70</f>
        <v>8523362</v>
      </c>
      <c r="F60" s="67"/>
    </row>
    <row r="61" spans="1:6" ht="87.75" customHeight="1">
      <c r="A61" s="80" t="s">
        <v>117</v>
      </c>
      <c r="B61" s="71" t="s">
        <v>38</v>
      </c>
      <c r="C61" s="20">
        <v>60000</v>
      </c>
      <c r="D61" s="20">
        <v>60000</v>
      </c>
      <c r="E61" s="20">
        <v>60000</v>
      </c>
      <c r="F61" s="67"/>
    </row>
    <row r="62" spans="1:6" ht="63.75" customHeight="1">
      <c r="A62" s="80" t="s">
        <v>39</v>
      </c>
      <c r="B62" s="71" t="s">
        <v>40</v>
      </c>
      <c r="C62" s="20">
        <v>2000</v>
      </c>
      <c r="D62" s="20">
        <v>2000</v>
      </c>
      <c r="E62" s="20">
        <v>2000</v>
      </c>
      <c r="F62" s="67"/>
    </row>
    <row r="63" spans="1:6" ht="31.5" customHeight="1">
      <c r="A63" s="80" t="s">
        <v>42</v>
      </c>
      <c r="B63" s="10" t="s">
        <v>41</v>
      </c>
      <c r="C63" s="20">
        <v>200000</v>
      </c>
      <c r="D63" s="20">
        <v>200000</v>
      </c>
      <c r="E63" s="20">
        <v>200000</v>
      </c>
      <c r="F63" s="67"/>
    </row>
    <row r="64" spans="1:6" ht="66" customHeight="1">
      <c r="A64" s="80" t="s">
        <v>115</v>
      </c>
      <c r="B64" s="10" t="s">
        <v>90</v>
      </c>
      <c r="C64" s="22">
        <v>600000</v>
      </c>
      <c r="D64" s="22">
        <v>600000</v>
      </c>
      <c r="E64" s="22">
        <v>600000</v>
      </c>
      <c r="F64" s="67"/>
    </row>
    <row r="65" spans="1:6" ht="32.25" customHeight="1">
      <c r="A65" s="80" t="s">
        <v>78</v>
      </c>
      <c r="B65" s="8" t="s">
        <v>31</v>
      </c>
      <c r="C65" s="36">
        <f>C66</f>
        <v>1600000</v>
      </c>
      <c r="D65" s="22">
        <f>D66</f>
        <v>1650000</v>
      </c>
      <c r="E65" s="36">
        <f>E66</f>
        <v>1700000</v>
      </c>
      <c r="F65" s="67"/>
    </row>
    <row r="66" spans="1:6" ht="45.75" customHeight="1">
      <c r="A66" s="38" t="s">
        <v>82</v>
      </c>
      <c r="B66" s="9" t="s">
        <v>61</v>
      </c>
      <c r="C66" s="84">
        <v>1600000</v>
      </c>
      <c r="D66" s="78">
        <v>1650000</v>
      </c>
      <c r="E66" s="84">
        <v>1700000</v>
      </c>
      <c r="F66" s="67"/>
    </row>
    <row r="67" spans="1:6" ht="70.5" customHeight="1">
      <c r="A67" s="6" t="s">
        <v>145</v>
      </c>
      <c r="B67" s="8" t="s">
        <v>91</v>
      </c>
      <c r="C67" s="20">
        <v>19287</v>
      </c>
      <c r="D67" s="20">
        <v>19287</v>
      </c>
      <c r="E67" s="20">
        <v>19287</v>
      </c>
      <c r="F67" s="67"/>
    </row>
    <row r="68" spans="1:6" ht="82.5" customHeight="1">
      <c r="A68" s="6" t="s">
        <v>146</v>
      </c>
      <c r="B68" s="8" t="s">
        <v>147</v>
      </c>
      <c r="C68" s="20">
        <v>2923150</v>
      </c>
      <c r="D68" s="20">
        <v>2923150</v>
      </c>
      <c r="E68" s="20">
        <v>2923150</v>
      </c>
      <c r="F68" s="67"/>
    </row>
    <row r="69" spans="1:6" ht="69" customHeight="1">
      <c r="A69" s="6" t="s">
        <v>104</v>
      </c>
      <c r="B69" s="8" t="s">
        <v>105</v>
      </c>
      <c r="C69" s="37">
        <v>20000</v>
      </c>
      <c r="D69" s="20">
        <v>20000</v>
      </c>
      <c r="E69" s="37">
        <v>20000</v>
      </c>
      <c r="F69" s="67"/>
    </row>
    <row r="70" spans="1:8" ht="48.75" customHeight="1">
      <c r="A70" s="40" t="s">
        <v>30</v>
      </c>
      <c r="B70" s="11" t="s">
        <v>29</v>
      </c>
      <c r="C70" s="70">
        <f>525000+666525+1732400</f>
        <v>2923925</v>
      </c>
      <c r="D70" s="70">
        <f>550000+666525+1732400</f>
        <v>2948925</v>
      </c>
      <c r="E70" s="70">
        <f>600000+666525+1732400</f>
        <v>2998925</v>
      </c>
      <c r="F70" s="67"/>
      <c r="H70" s="1"/>
    </row>
    <row r="71" spans="1:6" ht="30" customHeight="1">
      <c r="A71" s="13" t="s">
        <v>51</v>
      </c>
      <c r="B71" s="12" t="s">
        <v>52</v>
      </c>
      <c r="C71" s="24">
        <f>C72+C123</f>
        <v>924478893.9200001</v>
      </c>
      <c r="D71" s="24">
        <f>D72+D123</f>
        <v>806298548.52</v>
      </c>
      <c r="E71" s="24">
        <f>E72+E123</f>
        <v>690178943.14</v>
      </c>
      <c r="F71" s="67"/>
    </row>
    <row r="72" spans="1:6" s="48" customFormat="1" ht="50.25" customHeight="1">
      <c r="A72" s="19" t="s">
        <v>53</v>
      </c>
      <c r="B72" s="46" t="s">
        <v>54</v>
      </c>
      <c r="C72" s="23">
        <f>C73+C75+C93</f>
        <v>827428893.9200001</v>
      </c>
      <c r="D72" s="23">
        <f>D73+D75+D93</f>
        <v>705948548.52</v>
      </c>
      <c r="E72" s="23">
        <f>E73+E75+E93</f>
        <v>588178943.14</v>
      </c>
      <c r="F72" s="67"/>
    </row>
    <row r="73" spans="1:6" ht="48" customHeight="1">
      <c r="A73" s="19" t="s">
        <v>55</v>
      </c>
      <c r="B73" s="12" t="s">
        <v>156</v>
      </c>
      <c r="C73" s="24">
        <f>C74</f>
        <v>9358600</v>
      </c>
      <c r="D73" s="24">
        <f>D74</f>
        <v>9358600</v>
      </c>
      <c r="E73" s="24">
        <f>E74</f>
        <v>9309900</v>
      </c>
      <c r="F73" s="67"/>
    </row>
    <row r="74" spans="1:6" ht="48" customHeight="1">
      <c r="A74" s="41" t="s">
        <v>66</v>
      </c>
      <c r="B74" s="8" t="s">
        <v>151</v>
      </c>
      <c r="C74" s="20">
        <v>9358600</v>
      </c>
      <c r="D74" s="20">
        <v>9358600</v>
      </c>
      <c r="E74" s="20">
        <v>9309900</v>
      </c>
      <c r="F74" s="67"/>
    </row>
    <row r="75" spans="1:6" ht="48" customHeight="1">
      <c r="A75" s="13" t="s">
        <v>110</v>
      </c>
      <c r="B75" s="12" t="s">
        <v>155</v>
      </c>
      <c r="C75" s="24">
        <f>C76+C77+C79+C82+C83+C84</f>
        <v>290699246.81</v>
      </c>
      <c r="D75" s="24">
        <f>D76+D77+D79+D82+D83+D84</f>
        <v>147192129.81</v>
      </c>
      <c r="E75" s="24">
        <f>E76+E77+E79+E82+E83+E84</f>
        <v>9340129.809999999</v>
      </c>
      <c r="F75" s="67"/>
    </row>
    <row r="76" spans="1:6" ht="67.5" customHeight="1">
      <c r="A76" s="6" t="s">
        <v>196</v>
      </c>
      <c r="B76" s="7" t="s">
        <v>194</v>
      </c>
      <c r="C76" s="49">
        <v>50000000</v>
      </c>
      <c r="D76" s="49">
        <v>0</v>
      </c>
      <c r="E76" s="49">
        <v>0</v>
      </c>
      <c r="F76" s="67"/>
    </row>
    <row r="77" spans="1:6" ht="48" customHeight="1">
      <c r="A77" s="6" t="s">
        <v>173</v>
      </c>
      <c r="B77" s="7" t="s">
        <v>172</v>
      </c>
      <c r="C77" s="49">
        <f>C78</f>
        <v>1162118</v>
      </c>
      <c r="D77" s="25">
        <f>D78</f>
        <v>768486</v>
      </c>
      <c r="E77" s="49">
        <f>E78</f>
        <v>768486</v>
      </c>
      <c r="F77" s="67"/>
    </row>
    <row r="78" spans="1:6" ht="69" customHeight="1">
      <c r="A78" s="38" t="s">
        <v>199</v>
      </c>
      <c r="B78" s="59" t="s">
        <v>172</v>
      </c>
      <c r="C78" s="63">
        <v>1162118</v>
      </c>
      <c r="D78" s="66">
        <v>768486</v>
      </c>
      <c r="E78" s="63">
        <v>768486</v>
      </c>
      <c r="F78" s="67"/>
    </row>
    <row r="79" spans="1:6" ht="48" customHeight="1">
      <c r="A79" s="6" t="s">
        <v>174</v>
      </c>
      <c r="B79" s="7" t="s">
        <v>152</v>
      </c>
      <c r="C79" s="49">
        <f>C80+C81</f>
        <v>218000000</v>
      </c>
      <c r="D79" s="25">
        <f>D80+D81</f>
        <v>130400000</v>
      </c>
      <c r="E79" s="49">
        <f>E80+E81</f>
        <v>0</v>
      </c>
      <c r="F79" s="67"/>
    </row>
    <row r="80" spans="1:6" s="64" customFormat="1" ht="73.5" customHeight="1">
      <c r="A80" s="38" t="s">
        <v>198</v>
      </c>
      <c r="B80" s="59" t="s">
        <v>152</v>
      </c>
      <c r="C80" s="63">
        <v>153000000</v>
      </c>
      <c r="D80" s="63">
        <v>70400000</v>
      </c>
      <c r="E80" s="63">
        <v>0</v>
      </c>
      <c r="F80" s="67"/>
    </row>
    <row r="81" spans="1:6" ht="70.5" customHeight="1">
      <c r="A81" s="38" t="s">
        <v>197</v>
      </c>
      <c r="B81" s="59" t="s">
        <v>152</v>
      </c>
      <c r="C81" s="63">
        <v>65000000</v>
      </c>
      <c r="D81" s="63">
        <v>60000000</v>
      </c>
      <c r="E81" s="63">
        <v>0</v>
      </c>
      <c r="F81" s="67"/>
    </row>
    <row r="82" spans="1:6" s="64" customFormat="1" ht="33.75" customHeight="1">
      <c r="A82" s="39" t="s">
        <v>183</v>
      </c>
      <c r="B82" s="7" t="s">
        <v>182</v>
      </c>
      <c r="C82" s="49">
        <v>21132.72</v>
      </c>
      <c r="D82" s="25">
        <v>21132.72</v>
      </c>
      <c r="E82" s="49">
        <v>21132.72</v>
      </c>
      <c r="F82" s="68"/>
    </row>
    <row r="83" spans="1:6" ht="69" customHeight="1">
      <c r="A83" s="39" t="s">
        <v>185</v>
      </c>
      <c r="B83" s="7" t="s">
        <v>184</v>
      </c>
      <c r="C83" s="49">
        <v>8012600</v>
      </c>
      <c r="D83" s="25">
        <v>4433100</v>
      </c>
      <c r="E83" s="49">
        <v>4433100</v>
      </c>
      <c r="F83" s="68"/>
    </row>
    <row r="84" spans="1:6" ht="21.75" customHeight="1">
      <c r="A84" s="13" t="s">
        <v>56</v>
      </c>
      <c r="B84" s="12" t="s">
        <v>154</v>
      </c>
      <c r="C84" s="23">
        <f>C85</f>
        <v>13503396.09</v>
      </c>
      <c r="D84" s="23">
        <f>D85</f>
        <v>11569411.09</v>
      </c>
      <c r="E84" s="23">
        <f>E85</f>
        <v>4117411.09</v>
      </c>
      <c r="F84" s="67"/>
    </row>
    <row r="85" spans="1:6" ht="27" customHeight="1">
      <c r="A85" s="6" t="s">
        <v>175</v>
      </c>
      <c r="B85" s="7" t="s">
        <v>153</v>
      </c>
      <c r="C85" s="25">
        <f>C86+C87+C88+C89+C90+C91+C92</f>
        <v>13503396.09</v>
      </c>
      <c r="D85" s="25">
        <f>D86+D87+D88+D89+D90+D91+D92</f>
        <v>11569411.09</v>
      </c>
      <c r="E85" s="25">
        <f>E86+E87+E88+E89+E90+E91+E92</f>
        <v>4117411.09</v>
      </c>
      <c r="F85" s="67"/>
    </row>
    <row r="86" spans="1:6" ht="84.75" customHeight="1">
      <c r="A86" s="6" t="s">
        <v>67</v>
      </c>
      <c r="B86" s="7" t="s">
        <v>153</v>
      </c>
      <c r="C86" s="20">
        <v>722000</v>
      </c>
      <c r="D86" s="20">
        <v>722000</v>
      </c>
      <c r="E86" s="20">
        <v>722000</v>
      </c>
      <c r="F86" s="67"/>
    </row>
    <row r="87" spans="1:6" s="4" customFormat="1" ht="48.75" customHeight="1">
      <c r="A87" s="6" t="s">
        <v>157</v>
      </c>
      <c r="B87" s="8" t="s">
        <v>153</v>
      </c>
      <c r="C87" s="20">
        <v>1904934</v>
      </c>
      <c r="D87" s="20">
        <v>1932079</v>
      </c>
      <c r="E87" s="20">
        <v>1932079</v>
      </c>
      <c r="F87" s="67"/>
    </row>
    <row r="88" spans="1:6" s="4" customFormat="1" ht="64.5" customHeight="1">
      <c r="A88" s="6" t="s">
        <v>134</v>
      </c>
      <c r="B88" s="14" t="s">
        <v>153</v>
      </c>
      <c r="C88" s="20">
        <v>7132.09</v>
      </c>
      <c r="D88" s="20">
        <v>7132.09</v>
      </c>
      <c r="E88" s="20">
        <v>7132.09</v>
      </c>
      <c r="F88" s="67"/>
    </row>
    <row r="89" spans="1:6" s="4" customFormat="1" ht="64.5" customHeight="1">
      <c r="A89" s="6" t="s">
        <v>158</v>
      </c>
      <c r="B89" s="14" t="s">
        <v>153</v>
      </c>
      <c r="C89" s="20">
        <v>1015000</v>
      </c>
      <c r="D89" s="20">
        <v>1061000</v>
      </c>
      <c r="E89" s="20">
        <v>1109000</v>
      </c>
      <c r="F89" s="67"/>
    </row>
    <row r="90" spans="1:6" s="4" customFormat="1" ht="90" customHeight="1">
      <c r="A90" s="6" t="s">
        <v>192</v>
      </c>
      <c r="B90" s="14" t="s">
        <v>153</v>
      </c>
      <c r="C90" s="37">
        <v>347200</v>
      </c>
      <c r="D90" s="20">
        <v>347200</v>
      </c>
      <c r="E90" s="37">
        <v>347200</v>
      </c>
      <c r="F90" s="67"/>
    </row>
    <row r="91" spans="1:6" ht="70.5" customHeight="1">
      <c r="A91" s="6" t="s">
        <v>186</v>
      </c>
      <c r="B91" s="14" t="s">
        <v>153</v>
      </c>
      <c r="C91" s="49">
        <v>6208000</v>
      </c>
      <c r="D91" s="25">
        <v>7500000</v>
      </c>
      <c r="E91" s="49">
        <v>0</v>
      </c>
      <c r="F91" s="67"/>
    </row>
    <row r="92" spans="1:6" s="4" customFormat="1" ht="87.75" customHeight="1">
      <c r="A92" s="6" t="s">
        <v>193</v>
      </c>
      <c r="B92" s="8" t="s">
        <v>153</v>
      </c>
      <c r="C92" s="37">
        <v>3299130</v>
      </c>
      <c r="D92" s="37">
        <v>0</v>
      </c>
      <c r="E92" s="37">
        <v>0</v>
      </c>
      <c r="F92" s="67"/>
    </row>
    <row r="93" spans="1:6" ht="50.25" customHeight="1">
      <c r="A93" s="13" t="s">
        <v>57</v>
      </c>
      <c r="B93" s="12" t="s">
        <v>159</v>
      </c>
      <c r="C93" s="29">
        <f>C94+C95+C98+C99+C100</f>
        <v>527371047.11</v>
      </c>
      <c r="D93" s="29">
        <f>D94+D95+D98+D99+D100</f>
        <v>549397818.71</v>
      </c>
      <c r="E93" s="29">
        <f>E94+E95+E98+E99+E100</f>
        <v>569528913.33</v>
      </c>
      <c r="F93" s="67"/>
    </row>
    <row r="94" spans="1:6" ht="51" customHeight="1">
      <c r="A94" s="6" t="s">
        <v>195</v>
      </c>
      <c r="B94" s="8" t="s">
        <v>161</v>
      </c>
      <c r="C94" s="20">
        <v>45039200</v>
      </c>
      <c r="D94" s="20">
        <v>48494700</v>
      </c>
      <c r="E94" s="20">
        <v>50434700</v>
      </c>
      <c r="F94" s="67"/>
    </row>
    <row r="95" spans="1:6" ht="89.25" customHeight="1">
      <c r="A95" s="6" t="s">
        <v>148</v>
      </c>
      <c r="B95" s="8" t="s">
        <v>162</v>
      </c>
      <c r="C95" s="22">
        <f>C96+C97</f>
        <v>12614100</v>
      </c>
      <c r="D95" s="22">
        <f>D96+D97</f>
        <v>12614100</v>
      </c>
      <c r="E95" s="22">
        <f>E96+E97</f>
        <v>12614100</v>
      </c>
      <c r="F95" s="67"/>
    </row>
    <row r="96" spans="1:6" ht="84" customHeight="1">
      <c r="A96" s="42" t="s">
        <v>149</v>
      </c>
      <c r="B96" s="9" t="s">
        <v>162</v>
      </c>
      <c r="C96" s="21">
        <v>12306400</v>
      </c>
      <c r="D96" s="21">
        <v>12306400</v>
      </c>
      <c r="E96" s="21">
        <v>12306400</v>
      </c>
      <c r="F96" s="67"/>
    </row>
    <row r="97" spans="1:6" ht="121.5" customHeight="1">
      <c r="A97" s="43" t="s">
        <v>150</v>
      </c>
      <c r="B97" s="9" t="s">
        <v>162</v>
      </c>
      <c r="C97" s="21">
        <v>307700</v>
      </c>
      <c r="D97" s="21">
        <v>307700</v>
      </c>
      <c r="E97" s="21">
        <v>307700</v>
      </c>
      <c r="F97" s="67"/>
    </row>
    <row r="98" spans="1:6" ht="64.5" customHeight="1">
      <c r="A98" s="16" t="s">
        <v>200</v>
      </c>
      <c r="B98" s="8" t="s">
        <v>163</v>
      </c>
      <c r="C98" s="20">
        <v>2734400</v>
      </c>
      <c r="D98" s="20">
        <v>2050800</v>
      </c>
      <c r="E98" s="20">
        <v>1367200</v>
      </c>
      <c r="F98" s="67"/>
    </row>
    <row r="99" spans="1:6" s="64" customFormat="1" ht="45.75" customHeight="1">
      <c r="A99" s="6" t="s">
        <v>111</v>
      </c>
      <c r="B99" s="8" t="s">
        <v>160</v>
      </c>
      <c r="C99" s="20">
        <v>3531130</v>
      </c>
      <c r="D99" s="20">
        <v>3642404</v>
      </c>
      <c r="E99" s="20">
        <v>2294000</v>
      </c>
      <c r="F99" s="67"/>
    </row>
    <row r="100" spans="1:6" ht="24.75" customHeight="1">
      <c r="A100" s="13" t="s">
        <v>58</v>
      </c>
      <c r="B100" s="12" t="s">
        <v>164</v>
      </c>
      <c r="C100" s="26">
        <f>C101</f>
        <v>463452217.11</v>
      </c>
      <c r="D100" s="26">
        <f>D101</f>
        <v>482595814.71000004</v>
      </c>
      <c r="E100" s="26">
        <f>E101</f>
        <v>502818913.33000004</v>
      </c>
      <c r="F100" s="67"/>
    </row>
    <row r="101" spans="1:6" ht="25.5" customHeight="1">
      <c r="A101" s="6" t="s">
        <v>176</v>
      </c>
      <c r="B101" s="8" t="s">
        <v>165</v>
      </c>
      <c r="C101" s="27">
        <f>C102+C103+C104+C105+C106+C107+C108+C111+C114+C115+C116+C117+C118+C119+C120+C121+C122</f>
        <v>463452217.11</v>
      </c>
      <c r="D101" s="27">
        <f>D102+D103+D104+D105+D106+D107+D108+D111+D114+D115+D116+D117+D118+D119+D120+D121+D122</f>
        <v>482595814.71000004</v>
      </c>
      <c r="E101" s="27">
        <f>E102+E103+E104+E105+E106+E107+E108+E111+E114+E115+E116+E117+E118+E119+E120+E121+E122</f>
        <v>502818913.33000004</v>
      </c>
      <c r="F101" s="67"/>
    </row>
    <row r="102" spans="1:6" ht="105" customHeight="1">
      <c r="A102" s="6" t="s">
        <v>68</v>
      </c>
      <c r="B102" s="8" t="s">
        <v>165</v>
      </c>
      <c r="C102" s="20">
        <v>2703000</v>
      </c>
      <c r="D102" s="20">
        <v>2811000</v>
      </c>
      <c r="E102" s="20">
        <v>2925000</v>
      </c>
      <c r="F102" s="67"/>
    </row>
    <row r="103" spans="1:6" ht="103.5" customHeight="1">
      <c r="A103" s="6" t="s">
        <v>69</v>
      </c>
      <c r="B103" s="8" t="s">
        <v>165</v>
      </c>
      <c r="C103" s="20">
        <v>796500</v>
      </c>
      <c r="D103" s="20">
        <v>831900</v>
      </c>
      <c r="E103" s="20">
        <v>867300</v>
      </c>
      <c r="F103" s="67"/>
    </row>
    <row r="104" spans="1:6" ht="69" customHeight="1">
      <c r="A104" s="6" t="s">
        <v>177</v>
      </c>
      <c r="B104" s="8" t="s">
        <v>165</v>
      </c>
      <c r="C104" s="20">
        <v>901000</v>
      </c>
      <c r="D104" s="20">
        <v>937000</v>
      </c>
      <c r="E104" s="20">
        <v>975000</v>
      </c>
      <c r="F104" s="67"/>
    </row>
    <row r="105" spans="1:6" s="64" customFormat="1" ht="66" customHeight="1">
      <c r="A105" s="6" t="s">
        <v>178</v>
      </c>
      <c r="B105" s="8" t="s">
        <v>165</v>
      </c>
      <c r="C105" s="20">
        <v>245355800</v>
      </c>
      <c r="D105" s="20">
        <v>254731900</v>
      </c>
      <c r="E105" s="20">
        <v>264602800</v>
      </c>
      <c r="F105" s="67"/>
    </row>
    <row r="106" spans="1:6" ht="75" customHeight="1">
      <c r="A106" s="6" t="s">
        <v>179</v>
      </c>
      <c r="B106" s="8" t="s">
        <v>165</v>
      </c>
      <c r="C106" s="20">
        <v>190500400</v>
      </c>
      <c r="D106" s="20">
        <v>199575200</v>
      </c>
      <c r="E106" s="20">
        <v>209255500</v>
      </c>
      <c r="F106" s="67"/>
    </row>
    <row r="107" spans="1:6" ht="102.75" customHeight="1">
      <c r="A107" s="6" t="s">
        <v>180</v>
      </c>
      <c r="B107" s="8" t="s">
        <v>165</v>
      </c>
      <c r="C107" s="20">
        <v>1636927.91</v>
      </c>
      <c r="D107" s="20">
        <v>1636927.91</v>
      </c>
      <c r="E107" s="20">
        <v>1636927.91</v>
      </c>
      <c r="F107" s="67"/>
    </row>
    <row r="108" spans="1:7" ht="72" customHeight="1">
      <c r="A108" s="6" t="s">
        <v>166</v>
      </c>
      <c r="B108" s="8" t="s">
        <v>165</v>
      </c>
      <c r="C108" s="28">
        <f>C109+C110</f>
        <v>1657800</v>
      </c>
      <c r="D108" s="28">
        <f>D109+D110</f>
        <v>1753200</v>
      </c>
      <c r="E108" s="28">
        <f>E109+E110</f>
        <v>1823400</v>
      </c>
      <c r="F108" s="67"/>
      <c r="G108" s="33"/>
    </row>
    <row r="109" spans="1:7" ht="33.75" customHeight="1">
      <c r="A109" s="15" t="s">
        <v>107</v>
      </c>
      <c r="B109" s="9" t="s">
        <v>165</v>
      </c>
      <c r="C109" s="21">
        <v>32400</v>
      </c>
      <c r="D109" s="21">
        <v>33700</v>
      </c>
      <c r="E109" s="21">
        <v>35100</v>
      </c>
      <c r="F109" s="67"/>
      <c r="G109" s="33"/>
    </row>
    <row r="110" spans="1:7" ht="30.75" customHeight="1">
      <c r="A110" s="15" t="s">
        <v>108</v>
      </c>
      <c r="B110" s="9" t="s">
        <v>165</v>
      </c>
      <c r="C110" s="21">
        <v>1625400</v>
      </c>
      <c r="D110" s="21">
        <v>1719500</v>
      </c>
      <c r="E110" s="21">
        <v>1788300</v>
      </c>
      <c r="F110" s="67"/>
      <c r="G110" s="34"/>
    </row>
    <row r="111" spans="1:6" ht="105" customHeight="1">
      <c r="A111" s="6" t="s">
        <v>181</v>
      </c>
      <c r="B111" s="8" t="s">
        <v>165</v>
      </c>
      <c r="C111" s="22">
        <f>C112+C113</f>
        <v>2384200</v>
      </c>
      <c r="D111" s="22">
        <f>D112+D113</f>
        <v>2458300</v>
      </c>
      <c r="E111" s="22">
        <f>E112+E113</f>
        <v>2534700</v>
      </c>
      <c r="F111" s="69"/>
    </row>
    <row r="112" spans="1:6" ht="29.25" customHeight="1">
      <c r="A112" s="44" t="s">
        <v>64</v>
      </c>
      <c r="B112" s="9" t="s">
        <v>165</v>
      </c>
      <c r="C112" s="21">
        <v>16200</v>
      </c>
      <c r="D112" s="21">
        <v>16900</v>
      </c>
      <c r="E112" s="21">
        <v>17600</v>
      </c>
      <c r="F112" s="67"/>
    </row>
    <row r="113" spans="1:6" ht="28.5" customHeight="1">
      <c r="A113" s="44" t="s">
        <v>65</v>
      </c>
      <c r="B113" s="9" t="s">
        <v>165</v>
      </c>
      <c r="C113" s="21">
        <v>2368000</v>
      </c>
      <c r="D113" s="21">
        <v>2441400</v>
      </c>
      <c r="E113" s="21">
        <v>2517100</v>
      </c>
      <c r="F113" s="67"/>
    </row>
    <row r="114" spans="1:7" ht="46.5" customHeight="1">
      <c r="A114" s="6" t="s">
        <v>70</v>
      </c>
      <c r="B114" s="7" t="s">
        <v>165</v>
      </c>
      <c r="C114" s="20">
        <v>14457400</v>
      </c>
      <c r="D114" s="20">
        <v>14454300</v>
      </c>
      <c r="E114" s="20">
        <v>14913100</v>
      </c>
      <c r="F114" s="67"/>
      <c r="G114" s="33"/>
    </row>
    <row r="115" spans="1:6" ht="46.5" customHeight="1">
      <c r="A115" s="6" t="s">
        <v>71</v>
      </c>
      <c r="B115" s="8" t="s">
        <v>165</v>
      </c>
      <c r="C115" s="20">
        <v>810797</v>
      </c>
      <c r="D115" s="20">
        <v>843176</v>
      </c>
      <c r="E115" s="20">
        <v>877395</v>
      </c>
      <c r="F115" s="67"/>
    </row>
    <row r="116" spans="1:6" ht="105" customHeight="1">
      <c r="A116" s="6" t="s">
        <v>109</v>
      </c>
      <c r="B116" s="8" t="s">
        <v>165</v>
      </c>
      <c r="C116" s="20">
        <v>6000</v>
      </c>
      <c r="D116" s="20">
        <v>6000</v>
      </c>
      <c r="E116" s="20">
        <v>6000</v>
      </c>
      <c r="F116" s="67"/>
    </row>
    <row r="117" spans="1:6" ht="89.25" customHeight="1">
      <c r="A117" s="6" t="s">
        <v>63</v>
      </c>
      <c r="B117" s="8" t="s">
        <v>165</v>
      </c>
      <c r="C117" s="20">
        <v>12201</v>
      </c>
      <c r="D117" s="20">
        <v>12586</v>
      </c>
      <c r="E117" s="20">
        <v>13037</v>
      </c>
      <c r="F117" s="67"/>
    </row>
    <row r="118" spans="1:6" ht="88.5" customHeight="1">
      <c r="A118" s="45" t="s">
        <v>89</v>
      </c>
      <c r="B118" s="14" t="s">
        <v>165</v>
      </c>
      <c r="C118" s="20">
        <v>452200</v>
      </c>
      <c r="D118" s="20">
        <v>511100</v>
      </c>
      <c r="E118" s="20">
        <v>531600</v>
      </c>
      <c r="F118" s="67"/>
    </row>
    <row r="119" spans="1:6" ht="102" customHeight="1">
      <c r="A119" s="6" t="s">
        <v>93</v>
      </c>
      <c r="B119" s="14" t="s">
        <v>165</v>
      </c>
      <c r="C119" s="20">
        <v>628100</v>
      </c>
      <c r="D119" s="20">
        <v>837400</v>
      </c>
      <c r="E119" s="20">
        <v>628100</v>
      </c>
      <c r="F119" s="67"/>
    </row>
    <row r="120" spans="1:6" ht="50.25" customHeight="1">
      <c r="A120" s="6" t="s">
        <v>167</v>
      </c>
      <c r="B120" s="14" t="s">
        <v>165</v>
      </c>
      <c r="C120" s="20">
        <v>18020</v>
      </c>
      <c r="D120" s="20">
        <v>18740</v>
      </c>
      <c r="E120" s="20">
        <v>19500</v>
      </c>
      <c r="F120" s="67"/>
    </row>
    <row r="121" spans="1:6" ht="49.5" customHeight="1">
      <c r="A121" s="6" t="s">
        <v>168</v>
      </c>
      <c r="B121" s="14" t="s">
        <v>165</v>
      </c>
      <c r="C121" s="20">
        <v>1055371.2</v>
      </c>
      <c r="D121" s="20">
        <v>1097584.8</v>
      </c>
      <c r="E121" s="20">
        <v>1126853.42</v>
      </c>
      <c r="F121" s="67"/>
    </row>
    <row r="122" spans="1:6" ht="120" customHeight="1">
      <c r="A122" s="6" t="s">
        <v>169</v>
      </c>
      <c r="B122" s="14" t="s">
        <v>165</v>
      </c>
      <c r="C122" s="20">
        <v>76500</v>
      </c>
      <c r="D122" s="20">
        <v>79500</v>
      </c>
      <c r="E122" s="20">
        <v>82700</v>
      </c>
      <c r="F122" s="67"/>
    </row>
    <row r="123" spans="1:6" ht="29.25" customHeight="1">
      <c r="A123" s="13" t="s">
        <v>75</v>
      </c>
      <c r="B123" s="17" t="s">
        <v>76</v>
      </c>
      <c r="C123" s="35">
        <f aca="true" t="shared" si="0" ref="C123:E124">C124</f>
        <v>97050000</v>
      </c>
      <c r="D123" s="30">
        <f t="shared" si="0"/>
        <v>100350000</v>
      </c>
      <c r="E123" s="35">
        <f t="shared" si="0"/>
        <v>102000000</v>
      </c>
      <c r="F123" s="67"/>
    </row>
    <row r="124" spans="1:6" ht="32.25" customHeight="1">
      <c r="A124" s="6" t="s">
        <v>77</v>
      </c>
      <c r="B124" s="8" t="s">
        <v>114</v>
      </c>
      <c r="C124" s="36">
        <f t="shared" si="0"/>
        <v>97050000</v>
      </c>
      <c r="D124" s="22">
        <f t="shared" si="0"/>
        <v>100350000</v>
      </c>
      <c r="E124" s="36">
        <f t="shared" si="0"/>
        <v>102000000</v>
      </c>
      <c r="F124" s="67"/>
    </row>
    <row r="125" spans="1:6" ht="48.75" customHeight="1">
      <c r="A125" s="38" t="s">
        <v>187</v>
      </c>
      <c r="B125" s="9" t="s">
        <v>188</v>
      </c>
      <c r="C125" s="87">
        <v>97050000</v>
      </c>
      <c r="D125" s="87">
        <v>100350000</v>
      </c>
      <c r="E125" s="87">
        <v>102000000</v>
      </c>
      <c r="F125" s="67"/>
    </row>
    <row r="126" spans="1:6" ht="27.75" customHeight="1">
      <c r="A126" s="60" t="s">
        <v>24</v>
      </c>
      <c r="B126" s="61"/>
      <c r="C126" s="30">
        <f>C12+C71</f>
        <v>1845574042.92</v>
      </c>
      <c r="D126" s="30">
        <f>D12+D71</f>
        <v>1721035840.52</v>
      </c>
      <c r="E126" s="30">
        <f>E12+E71</f>
        <v>1627924791.1399999</v>
      </c>
      <c r="F126" s="67"/>
    </row>
    <row r="127" spans="3:6" ht="15">
      <c r="C127" s="52"/>
      <c r="D127" s="62"/>
      <c r="E127" s="62"/>
      <c r="F127" s="67"/>
    </row>
  </sheetData>
  <sheetProtection/>
  <mergeCells count="9">
    <mergeCell ref="C3:E3"/>
    <mergeCell ref="A7:E7"/>
    <mergeCell ref="A8:E8"/>
    <mergeCell ref="A1:B1"/>
    <mergeCell ref="C1:E1"/>
    <mergeCell ref="A2:B2"/>
    <mergeCell ref="C2:E2"/>
    <mergeCell ref="A3:B3"/>
    <mergeCell ref="D4:E4"/>
  </mergeCells>
  <printOptions/>
  <pageMargins left="1.1811023622047245" right="0.5905511811023623" top="0.7874015748031497" bottom="0.7874015748031497" header="0.31496062992125984" footer="0.31496062992125984"/>
  <pageSetup fitToHeight="0" fitToWidth="1" horizontalDpi="600" verticalDpi="600" orientation="portrait" paperSize="9" scale="4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Харитоненкова Т. И.</cp:lastModifiedBy>
  <cp:lastPrinted>2017-11-25T14:52:53Z</cp:lastPrinted>
  <dcterms:created xsi:type="dcterms:W3CDTF">2005-09-02T05:03:18Z</dcterms:created>
  <dcterms:modified xsi:type="dcterms:W3CDTF">2017-12-25T09:44:12Z</dcterms:modified>
  <cp:category/>
  <cp:version/>
  <cp:contentType/>
  <cp:contentStatus/>
</cp:coreProperties>
</file>